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worksheets/sheet6.xml" ContentType="application/vnd.openxmlformats-officedocument.spreadsheetml.worksheet+xml"/>
  <Override PartName="/xl/tables/table5.xml" ContentType="application/vnd.openxmlformats-officedocument.spreadsheetml.table+xml"/>
  <Override PartName="/xl/worksheets/sheet7.xml" ContentType="application/vnd.openxmlformats-officedocument.spreadsheetml.worksheet+xml"/>
  <Override PartName="/xl/tables/table6.xml" ContentType="application/vnd.openxmlformats-officedocument.spreadsheetml.table+xml"/>
  <Override PartName="/xl/worksheets/sheet8.xml" ContentType="application/vnd.openxmlformats-officedocument.spreadsheetml.worksheet+xml"/>
  <Override PartName="/xl/tables/table7.xml" ContentType="application/vnd.openxmlformats-officedocument.spreadsheetml.table+xml"/>
  <Override PartName="/xl/worksheets/sheet9.xml" ContentType="application/vnd.openxmlformats-officedocument.spreadsheetml.worksheet+xml"/>
  <Override PartName="/xl/tables/table8.xml" ContentType="application/vnd.openxmlformats-officedocument.spreadsheetml.table+xml"/>
  <Override PartName="/xl/worksheets/sheet10.xml" ContentType="application/vnd.openxmlformats-officedocument.spreadsheetml.worksheet+xml"/>
  <Override PartName="/xl/tables/table9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96f1620d0345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shboard" sheetId="1" r:id="R3dd68587383a49c0"/>
    <x:sheet xmlns:r="http://schemas.openxmlformats.org/officeDocument/2006/relationships" name="Projetos" sheetId="2" r:id="Re6ef5090cb0449fb"/>
    <x:sheet xmlns:r="http://schemas.openxmlformats.org/officeDocument/2006/relationships" name="Cronograma" sheetId="3" r:id="R81eda570c1bd4e62"/>
    <x:sheet xmlns:r="http://schemas.openxmlformats.org/officeDocument/2006/relationships" name="Indicadores" sheetId="4" r:id="R056619d78a7c4068"/>
    <x:sheet xmlns:r="http://schemas.openxmlformats.org/officeDocument/2006/relationships" name="Riscos" sheetId="5" r:id="Rcaebbe630fc84f98"/>
    <x:sheet xmlns:r="http://schemas.openxmlformats.org/officeDocument/2006/relationships" name="Acoes" sheetId="6" r:id="Rc92df13eaf9f4630"/>
    <x:sheet xmlns:r="http://schemas.openxmlformats.org/officeDocument/2006/relationships" name="Processos" sheetId="7" r:id="R70bb68e59a004d54"/>
    <x:sheet xmlns:r="http://schemas.openxmlformats.org/officeDocument/2006/relationships" name="Sprints" sheetId="8" r:id="R3104f5d934134475"/>
    <x:sheet xmlns:r="http://schemas.openxmlformats.org/officeDocument/2006/relationships" name="Stakeholders" sheetId="9" r:id="Re58671aa05ee4af1"/>
    <x:sheet xmlns:r="http://schemas.openxmlformats.org/officeDocument/2006/relationships" name="Dicionario" sheetId="10" r:id="Re1bed3fd248a41c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7">
    <x:numFmt numFmtId="200" formatCode="dd/mm/yyyy"/>
    <x:numFmt numFmtId="201" formatCode="R$ #,##0"/>
    <x:numFmt numFmtId="202" formatCode="0.00"/>
    <x:numFmt numFmtId="203" formatCode="0%"/>
    <x:numFmt numFmtId="204" formatCode="0.0%"/>
    <x:numFmt numFmtId="205" formatCode="0.0"/>
    <x:numFmt numFmtId="206" formatCode="mm/yyyy"/>
  </x:numFmts>
  <x:fonts count="8">
    <x:font>
      <x:sz val="11"/>
      <x:name val="Carlito"/>
    </x:font>
    <x:font>
      <x:sz val="10"/>
      <x:color rgb="FF1F3340"/>
      <x:name val="Arial"/>
    </x:font>
    <x:font>
      <x:b/>
      <x:sz val="16"/>
      <x:color rgb="FF0B2535"/>
      <x:name val="Arial"/>
    </x:font>
    <x:font>
      <x:i/>
      <x:sz val="10"/>
      <x:color rgb="FF60727D"/>
      <x:name val="Arial"/>
    </x:font>
    <x:font>
      <x:b/>
      <x:sz val="10"/>
      <x:color rgb="FFFFFFFF"/>
      <x:name val="Arial"/>
    </x:font>
    <x:font>
      <x:b/>
      <x:sz val="10"/>
      <x:color rgb="FFA45B00"/>
      <x:name val="Arial"/>
    </x:font>
    <x:font>
      <x:b/>
      <x:sz val="10"/>
      <x:color rgb="FF60727D"/>
      <x:name val="Arial"/>
    </x:font>
    <x:font>
      <x:b/>
      <x:sz val="14"/>
      <x:color rgb="FF0B2535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0B2535"/>
      </x:patternFill>
    </x:fill>
    <x:fill>
      <x:patternFill patternType="solid">
        <x:fgColor rgb="FFFFF0D5"/>
      </x:patternFill>
    </x:fill>
    <x:fill>
      <x:patternFill patternType="solid">
        <x:fgColor rgb="FFF5F8FA"/>
      </x:patternFill>
    </x:fill>
  </x:fills>
  <x:borders count="14">
    <x:border/>
    <x:border>
      <x:bottom style="thin">
        <x:color rgb="FF2EA7C9"/>
      </x:bottom>
    </x:border>
    <x:border>
      <x:right style="thin">
        <x:color rgb="FFFFFFFF"/>
      </x:right>
      <x:bottom style="thin">
        <x:color rgb="FF0B2535"/>
      </x:bottom>
    </x:border>
    <x:border>
      <x:left style="thin">
        <x:color rgb="FFFFFFFF"/>
      </x:left>
      <x:right style="thin">
        <x:color rgb="FFFFFFFF"/>
      </x:right>
      <x:bottom style="thin">
        <x:color rgb="FF0B2535"/>
      </x:bottom>
    </x:border>
    <x:border>
      <x:left style="thin">
        <x:color rgb="FFFFFFFF"/>
      </x:left>
      <x:bottom style="thin">
        <x:color rgb="FF0B2535"/>
      </x:bottom>
    </x:border>
    <x:border>
      <x:bottom style="thin">
        <x:color rgb="FFD9E2E7"/>
      </x:bottom>
    </x:border>
    <x:border>
      <x:top style="thin">
        <x:color rgb="FFD9E2E7"/>
      </x:top>
      <x:bottom style="thin">
        <x:color rgb="FFD9E2E7"/>
      </x:bottom>
    </x:border>
    <x:border>
      <x:top style="thin">
        <x:color rgb="FFD9E2E7"/>
      </x:top>
    </x:border>
    <x:border>
      <x:left style="thin">
        <x:color rgb="FFD9E2E7"/>
      </x:left>
      <x:top style="thin">
        <x:color rgb="FFD9E2E7"/>
      </x:top>
    </x:border>
    <x:border>
      <x:right style="thin">
        <x:color rgb="FFD9E2E7"/>
      </x:right>
      <x:top style="thin">
        <x:color rgb="FFD9E2E7"/>
      </x:top>
    </x:border>
    <x:border>
      <x:left style="thin">
        <x:color rgb="FFD9E2E7"/>
      </x:left>
    </x:border>
    <x:border>
      <x:right style="thin">
        <x:color rgb="FFD9E2E7"/>
      </x:right>
    </x:border>
    <x:border>
      <x:left style="thin">
        <x:color rgb="FFD9E2E7"/>
      </x:left>
      <x:bottom style="thin">
        <x:color rgb="FFD9E2E7"/>
      </x:bottom>
    </x:border>
    <x:border>
      <x:right style="thin">
        <x:color rgb="FFD9E2E7"/>
      </x:right>
      <x:bottom style="thin">
        <x:color rgb="FFD9E2E7"/>
      </x:bottom>
    </x:border>
  </x:borders>
  <x:cellStyleXfs count="1">
    <x:xf numFmtId="0" fontId="0" fillId="0" borderId="0"/>
  </x:cellStyleXfs>
  <x:cellXfs count="12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 wrapText="0"/>
    </x:xf>
    <x:xf numFmtId="0" fontId="3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 wrapText="0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2" xfId="0" applyNumberFormat="1" applyFont="1" applyFill="1" applyBorder="1" applyAlignment="1">
      <x:alignment vertical="center"/>
    </x:xf>
    <x:xf numFmtId="0" fontId="4" fillId="2" borderId="3" xfId="0" applyNumberFormat="1" applyFont="1" applyFill="1" applyBorder="1" applyAlignment="1">
      <x:alignment vertical="center"/>
    </x:xf>
    <x:xf numFmtId="0" fontId="4" fillId="2" borderId="4" xfId="0" applyNumberFormat="1" applyFont="1" applyFill="1" applyBorder="1" applyAlignment="1">
      <x:alignment vertical="center"/>
    </x:xf>
    <x:xf numFmtId="0" fontId="4" fillId="2" borderId="2" xfId="0" applyNumberFormat="1" applyFont="1" applyFill="1" applyBorder="1" applyAlignment="1">
      <x:alignment vertical="center" wrapText="1"/>
    </x:xf>
    <x:xf numFmtId="0" fontId="4" fillId="2" borderId="3" xfId="0" applyNumberFormat="1" applyFont="1" applyFill="1" applyBorder="1" applyAlignment="1">
      <x:alignment vertical="center" wrapText="1"/>
    </x:xf>
    <x:xf numFmtId="0" fontId="4" fillId="2" borderId="4" xfId="0" applyNumberFormat="1" applyFont="1" applyFill="1" applyBorder="1" applyAlignment="1">
      <x:alignment vertic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4" fillId="2" borderId="4" xfId="0" applyNumberFormat="1" applyFont="1" applyFill="1" applyBorder="1" applyAlignment="1">
      <x:alignment horizontal="center" vertical="center" wrapText="1"/>
    </x:xf>
    <x:xf numFmtId="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1" fillId="0" borderId="7" xfId="0" applyNumberFormat="1" applyFont="1" applyFill="1" applyBorder="1" applyAlignment="1">
      <x:alignment vertical="center"/>
    </x:xf>
    <x:xf numFmtId="200" fontId="1" fillId="0" borderId="5" xfId="0" applyNumberFormat="1" applyFont="1" applyFill="1" applyBorder="1" applyAlignment="1">
      <x:alignment vertical="center"/>
    </x:xf>
    <x:xf numFmtId="200" fontId="1" fillId="0" borderId="6" xfId="0" applyNumberFormat="1" applyFont="1" applyFill="1" applyBorder="1" applyAlignment="1">
      <x:alignment vertical="center"/>
    </x:xf>
    <x:xf numFmtId="200" fontId="1" fillId="0" borderId="7" xfId="0" applyNumberFormat="1" applyFont="1" applyFill="1" applyBorder="1" applyAlignment="1">
      <x:alignment vertical="center"/>
    </x:xf>
    <x:xf numFmtId="201" fontId="1" fillId="0" borderId="5" xfId="0" applyNumberFormat="1" applyFont="1" applyFill="1" applyBorder="1" applyAlignment="1">
      <x:alignment vertical="center"/>
    </x:xf>
    <x:xf numFmtId="201" fontId="1" fillId="0" borderId="6" xfId="0" applyNumberFormat="1" applyFont="1" applyFill="1" applyBorder="1" applyAlignment="1">
      <x:alignment vertical="center"/>
    </x:xf>
    <x:xf numFmtId="201" fontId="1" fillId="0" borderId="7" xfId="0" applyNumberFormat="1" applyFont="1" applyFill="1" applyBorder="1" applyAlignment="1">
      <x:alignment vertical="center"/>
    </x:xf>
    <x:xf numFmtId="202" fontId="1" fillId="0" borderId="5" xfId="0" applyNumberFormat="1" applyFont="1" applyFill="1" applyBorder="1" applyAlignment="1">
      <x:alignment vertical="center"/>
    </x:xf>
    <x:xf numFmtId="202" fontId="1" fillId="0" borderId="6" xfId="0" applyNumberFormat="1" applyFont="1" applyFill="1" applyBorder="1" applyAlignment="1">
      <x:alignment vertical="center"/>
    </x:xf>
    <x:xf numFmtId="202" fontId="1" fillId="0" borderId="7" xfId="0" applyNumberFormat="1" applyFont="1" applyFill="1" applyBorder="1" applyAlignment="1">
      <x:alignment vertical="center"/>
    </x:xf>
    <x:xf numFmtId="203" fontId="1" fillId="0" borderId="5" xfId="0" applyNumberFormat="1" applyFont="1" applyFill="1" applyBorder="1" applyAlignment="1">
      <x:alignment vertical="center"/>
    </x:xf>
    <x:xf numFmtId="203" fontId="1" fillId="0" borderId="6" xfId="0" applyNumberFormat="1" applyFont="1" applyFill="1" applyBorder="1" applyAlignment="1">
      <x:alignment vertical="center"/>
    </x:xf>
    <x:xf numFmtId="203" fontId="1" fillId="0" borderId="7" xfId="0" applyNumberFormat="1" applyFont="1" applyFill="1" applyBorder="1" applyAlignment="1">
      <x:alignment vertical="center"/>
    </x:xf>
    <x:xf numFmtId="204" fontId="1" fillId="0" borderId="5" xfId="0" applyNumberFormat="1" applyFont="1" applyFill="1" applyBorder="1" applyAlignment="1">
      <x:alignment vertical="center"/>
    </x:xf>
    <x:xf numFmtId="204" fontId="1" fillId="0" borderId="6" xfId="0" applyNumberFormat="1" applyFont="1" applyFill="1" applyBorder="1" applyAlignment="1">
      <x:alignment vertical="center"/>
    </x:xf>
    <x:xf numFmtId="204" fontId="1" fillId="0" borderId="7" xfId="0" applyNumberFormat="1" applyFont="1" applyFill="1" applyBorder="1" applyAlignment="1">
      <x:alignment vertical="center"/>
    </x:xf>
    <x:xf numFmtId="205" fontId="1" fillId="0" borderId="6" xfId="0" applyNumberFormat="1" applyFont="1" applyFill="1" applyBorder="1" applyAlignment="1">
      <x:alignment vertical="center"/>
    </x:xf>
    <x:xf numFmtId="205" fontId="1" fillId="0" borderId="7" xfId="0" applyNumberFormat="1" applyFont="1" applyFill="1" applyBorder="1" applyAlignment="1">
      <x:alignment vertical="center"/>
    </x:xf>
    <x:xf numFmtId="206" fontId="1" fillId="0" borderId="5" xfId="0" applyNumberFormat="1" applyFont="1" applyFill="1" applyBorder="1" applyAlignment="1">
      <x:alignment vertical="center"/>
    </x:xf>
    <x:xf numFmtId="206" fontId="1" fillId="0" borderId="6" xfId="0" applyNumberFormat="1" applyFont="1" applyFill="1" applyBorder="1" applyAlignment="1">
      <x:alignment vertical="center"/>
    </x:xf>
    <x:xf numFmtId="206" fontId="1" fillId="0" borderId="7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1" fillId="4" borderId="8" xfId="0" applyNumberFormat="1" applyFont="1" applyFill="1" applyBorder="1" applyAlignment="1">
      <x:alignment vertical="center"/>
    </x:xf>
    <x:xf numFmtId="0" fontId="1" fillId="4" borderId="9" xfId="0" applyNumberFormat="1" applyFont="1" applyFill="1" applyBorder="1" applyAlignment="1">
      <x:alignment vertical="center"/>
    </x:xf>
    <x:xf numFmtId="0" fontId="1" fillId="4" borderId="10" xfId="0" applyNumberFormat="1" applyFont="1" applyFill="1" applyBorder="1" applyAlignment="1">
      <x:alignment vertical="center"/>
    </x:xf>
    <x:xf numFmtId="0" fontId="1" fillId="4" borderId="11" xfId="0" applyNumberFormat="1" applyFont="1" applyFill="1" applyBorder="1" applyAlignment="1">
      <x:alignment vertical="center"/>
    </x:xf>
    <x:xf numFmtId="0" fontId="1" fillId="4" borderId="12" xfId="0" applyNumberFormat="1" applyFont="1" applyFill="1" applyBorder="1" applyAlignment="1">
      <x:alignment vertical="center"/>
    </x:xf>
    <x:xf numFmtId="0" fontId="1" fillId="4" borderId="13" xfId="0" applyNumberFormat="1" applyFont="1" applyFill="1" applyBorder="1" applyAlignment="1">
      <x:alignment vertical="center"/>
    </x:xf>
    <x:xf numFmtId="0" fontId="6" fillId="4" borderId="8" xfId="0" applyNumberFormat="1" applyFont="1" applyFill="1" applyBorder="1" applyAlignment="1">
      <x:alignment vertical="center"/>
    </x:xf>
    <x:xf numFmtId="0" fontId="6" fillId="4" borderId="9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0" fontId="7" fillId="4" borderId="9" xfId="0" applyNumberFormat="1" applyFont="1" applyFill="1" applyBorder="1" applyAlignment="1">
      <x:alignment vertical="center"/>
    </x:xf>
    <x:xf numFmtId="0" fontId="7" fillId="4" borderId="11" xfId="0" applyNumberFormat="1" applyFont="1" applyFill="1" applyBorder="1" applyAlignment="1">
      <x:alignment vertical="center"/>
    </x:xf>
    <x:xf numFmtId="201" fontId="7" fillId="4" borderId="9" xfId="0" applyNumberFormat="1" applyFont="1" applyFill="1" applyBorder="1" applyAlignment="1">
      <x:alignment vertical="center"/>
    </x:xf>
    <x:xf numFmtId="201" fontId="7" fillId="4" borderId="11" xfId="0" applyNumberFormat="1" applyFont="1" applyFill="1" applyBorder="1" applyAlignment="1">
      <x:alignment vertical="center"/>
    </x:xf>
    <x:xf numFmtId="202" fontId="7" fillId="4" borderId="1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1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6" fillId="4" borderId="8" xfId="0" applyNumberFormat="1" applyFont="1" applyFill="1" applyBorder="1" applyAlignment="1">
      <x:alignment vertical="center" wrapText="1"/>
    </x:xf>
    <x:xf numFmtId="0" fontId="7" fillId="4" borderId="9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 wrapText="1"/>
    </x:xf>
    <x:xf numFmtId="201" fontId="7" fillId="4" borderId="9" xfId="0" applyNumberFormat="1" applyFont="1" applyFill="1" applyBorder="1" applyAlignment="1">
      <x:alignment vertical="center" wrapText="1"/>
    </x:xf>
    <x:xf numFmtId="0" fontId="1" fillId="4" borderId="10" xfId="0" applyNumberFormat="1" applyFont="1" applyFill="1" applyBorder="1" applyAlignment="1">
      <x:alignment vertical="center" wrapText="1"/>
    </x:xf>
    <x:xf numFmtId="0" fontId="7" fillId="4" borderId="11" xfId="0" applyNumberFormat="1" applyFont="1" applyFill="1" applyBorder="1" applyAlignment="1">
      <x:alignment vertical="center" wrapText="1"/>
    </x:xf>
    <x:xf numFmtId="201" fontId="7" fillId="4" borderId="11" xfId="0" applyNumberFormat="1" applyFont="1" applyFill="1" applyBorder="1" applyAlignment="1">
      <x:alignment vertical="center" wrapText="1"/>
    </x:xf>
    <x:xf numFmtId="202" fontId="7" fillId="4" borderId="11" xfId="0" applyNumberFormat="1" applyFont="1" applyFill="1" applyBorder="1" applyAlignment="1">
      <x:alignment vertical="center" wrapText="1"/>
    </x:xf>
    <x:xf numFmtId="0" fontId="1" fillId="4" borderId="12" xfId="0" applyNumberFormat="1" applyFont="1" applyFill="1" applyBorder="1" applyAlignment="1">
      <x:alignment vertical="center" wrapText="1"/>
    </x:xf>
    <x:xf numFmtId="0" fontId="1" fillId="4" borderId="13" xfId="0" applyNumberFormat="1" applyFont="1" applyFill="1" applyBorder="1" applyAlignment="1">
      <x:alignment vertical="center" wrapText="1"/>
    </x:xf>
    <x:xf numFmtId="0" fontId="1" fillId="0" borderId="5" xfId="0" applyNumberFormat="1" applyFont="1" applyFill="1" applyBorder="1" applyAlignment="1">
      <x:alignment vertical="center" wrapText="1"/>
    </x:xf>
    <x:xf numFmtId="202" fontId="1" fillId="0" borderId="5" xfId="0" applyNumberFormat="1" applyFont="1" applyFill="1" applyBorder="1" applyAlignment="1">
      <x:alignment vertical="center" wrapText="1"/>
    </x:xf>
    <x:xf numFmtId="201" fontId="1" fillId="0" borderId="5" xfId="0" applyNumberFormat="1" applyFont="1" applyFill="1" applyBorder="1" applyAlignment="1">
      <x:alignment vertical="center" wrapText="1"/>
    </x:xf>
    <x:xf numFmtId="0" fontId="1" fillId="0" borderId="6" xfId="0" applyNumberFormat="1" applyFont="1" applyFill="1" applyBorder="1" applyAlignment="1">
      <x:alignment vertical="center" wrapText="1"/>
    </x:xf>
    <x:xf numFmtId="202" fontId="1" fillId="0" borderId="6" xfId="0" applyNumberFormat="1" applyFont="1" applyFill="1" applyBorder="1" applyAlignment="1">
      <x:alignment vertical="center" wrapText="1"/>
    </x:xf>
    <x:xf numFmtId="201" fontId="1" fillId="0" borderId="6" xfId="0" applyNumberFormat="1" applyFont="1" applyFill="1" applyBorder="1" applyAlignment="1">
      <x:alignment vertical="center" wrapText="1"/>
    </x:xf>
    <x:xf numFmtId="0" fontId="1" fillId="0" borderId="7" xfId="0" applyNumberFormat="1" applyFont="1" applyFill="1" applyBorder="1" applyAlignment="1">
      <x:alignment vertical="center" wrapText="1"/>
    </x:xf>
    <x:xf numFmtId="202" fontId="1" fillId="0" borderId="7" xfId="0" applyNumberFormat="1" applyFont="1" applyFill="1" applyBorder="1" applyAlignment="1">
      <x:alignment vertical="center" wrapText="1"/>
    </x:xf>
    <x:xf numFmtId="201" fontId="1" fillId="0" borderId="7" xfId="0" applyNumberFormat="1" applyFont="1" applyFill="1" applyBorder="1" applyAlignment="1">
      <x:alignment vertical="center" wrapText="1"/>
    </x:xf>
    <x:xf numFmtId="200" fontId="1" fillId="0" borderId="5" xfId="0" applyNumberFormat="1" applyFont="1" applyFill="1" applyBorder="1" applyAlignment="1">
      <x:alignment vertical="center" wrapText="1"/>
    </x:xf>
    <x:xf numFmtId="203" fontId="1" fillId="0" borderId="5" xfId="0" applyNumberFormat="1" applyFont="1" applyFill="1" applyBorder="1" applyAlignment="1">
      <x:alignment vertical="center" wrapText="1"/>
    </x:xf>
    <x:xf numFmtId="200" fontId="1" fillId="0" borderId="6" xfId="0" applyNumberFormat="1" applyFont="1" applyFill="1" applyBorder="1" applyAlignment="1">
      <x:alignment vertical="center" wrapText="1"/>
    </x:xf>
    <x:xf numFmtId="203" fontId="1" fillId="0" borderId="6" xfId="0" applyNumberFormat="1" applyFont="1" applyFill="1" applyBorder="1" applyAlignment="1">
      <x:alignment vertical="center" wrapText="1"/>
    </x:xf>
    <x:xf numFmtId="200" fontId="1" fillId="0" borderId="7" xfId="0" applyNumberFormat="1" applyFont="1" applyFill="1" applyBorder="1" applyAlignment="1">
      <x:alignment vertical="center" wrapText="1"/>
    </x:xf>
    <x:xf numFmtId="203" fontId="1" fillId="0" borderId="7" xfId="0" applyNumberFormat="1" applyFont="1" applyFill="1" applyBorder="1" applyAlignment="1">
      <x:alignment vertical="center" wrapText="1"/>
    </x:xf>
    <x:xf numFmtId="204" fontId="1" fillId="0" borderId="5" xfId="0" applyNumberFormat="1" applyFont="1" applyFill="1" applyBorder="1" applyAlignment="1">
      <x:alignment vertical="center" wrapText="1"/>
    </x:xf>
    <x:xf numFmtId="206" fontId="1" fillId="0" borderId="5" xfId="0" applyNumberFormat="1" applyFont="1" applyFill="1" applyBorder="1" applyAlignment="1">
      <x:alignment vertical="center" wrapText="1"/>
    </x:xf>
    <x:xf numFmtId="204" fontId="1" fillId="0" borderId="6" xfId="0" applyNumberFormat="1" applyFont="1" applyFill="1" applyBorder="1" applyAlignment="1">
      <x:alignment vertical="center" wrapText="1"/>
    </x:xf>
    <x:xf numFmtId="206" fontId="1" fillId="0" borderId="6" xfId="0" applyNumberFormat="1" applyFont="1" applyFill="1" applyBorder="1" applyAlignment="1">
      <x:alignment vertical="center" wrapText="1"/>
    </x:xf>
    <x:xf numFmtId="205" fontId="1" fillId="0" borderId="6" xfId="0" applyNumberFormat="1" applyFont="1" applyFill="1" applyBorder="1" applyAlignment="1">
      <x:alignment vertical="center" wrapText="1"/>
    </x:xf>
    <x:xf numFmtId="205" fontId="1" fillId="0" borderId="7" xfId="0" applyNumberFormat="1" applyFont="1" applyFill="1" applyBorder="1" applyAlignment="1">
      <x:alignment vertical="center" wrapText="1"/>
    </x:xf>
    <x:xf numFmtId="206" fontId="1" fillId="0" borderId="7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0"/>
    </x:xf>
    <x:xf numFmtId="0" fontId="1" fillId="0" borderId="1" xfId="0" applyNumberFormat="1" applyFont="1" applyFill="1" applyBorder="1" applyAlignment="1">
      <x:alignment vertical="center" wrapText="0"/>
    </x:xf>
    <x:xf numFmtId="0" fontId="6" fillId="4" borderId="8" xfId="0" applyNumberFormat="1" applyFont="1" applyFill="1" applyBorder="1" applyAlignment="1">
      <x:alignment vertical="center" wrapText="0"/>
    </x:xf>
    <x:xf numFmtId="0" fontId="7" fillId="4" borderId="9" xfId="0" applyNumberFormat="1" applyFont="1" applyFill="1" applyBorder="1" applyAlignment="1">
      <x:alignment vertical="center" wrapText="0"/>
    </x:xf>
    <x:xf numFmtId="0" fontId="6" fillId="0" borderId="0" xfId="0" applyNumberFormat="1" applyFont="1" applyFill="1" applyBorder="1" applyAlignment="1">
      <x:alignment vertical="center" wrapText="0"/>
    </x:xf>
    <x:xf numFmtId="201" fontId="7" fillId="4" borderId="9" xfId="0" applyNumberFormat="1" applyFont="1" applyFill="1" applyBorder="1" applyAlignment="1">
      <x:alignment vertical="center" wrapText="0"/>
    </x:xf>
    <x:xf numFmtId="0" fontId="1" fillId="4" borderId="10" xfId="0" applyNumberFormat="1" applyFont="1" applyFill="1" applyBorder="1" applyAlignment="1">
      <x:alignment vertical="center" wrapText="0"/>
    </x:xf>
    <x:xf numFmtId="0" fontId="7" fillId="4" borderId="11" xfId="0" applyNumberFormat="1" applyFont="1" applyFill="1" applyBorder="1" applyAlignment="1">
      <x:alignment vertical="center" wrapText="0"/>
    </x:xf>
    <x:xf numFmtId="201" fontId="7" fillId="4" borderId="11" xfId="0" applyNumberFormat="1" applyFont="1" applyFill="1" applyBorder="1" applyAlignment="1">
      <x:alignment vertical="center" wrapText="0"/>
    </x:xf>
    <x:xf numFmtId="202" fontId="7" fillId="4" borderId="11" xfId="0" applyNumberFormat="1" applyFont="1" applyFill="1" applyBorder="1" applyAlignment="1">
      <x:alignment vertical="center" wrapText="0"/>
    </x:xf>
    <x:xf numFmtId="0" fontId="1" fillId="4" borderId="12" xfId="0" applyNumberFormat="1" applyFont="1" applyFill="1" applyBorder="1" applyAlignment="1">
      <x:alignment vertical="center" wrapText="0"/>
    </x:xf>
    <x:xf numFmtId="0" fontId="1" fillId="4" borderId="13" xfId="0" applyNumberFormat="1" applyFont="1" applyFill="1" applyBorder="1" applyAlignment="1">
      <x:alignment vertical="center" wrapText="0"/>
    </x:xf>
    <x:xf numFmtId="0" fontId="4" fillId="2" borderId="2" xfId="0" applyNumberFormat="1" applyFont="1" applyFill="1" applyBorder="1" applyAlignment="1">
      <x:alignment horizontal="center" vertical="center" wrapText="0"/>
    </x:xf>
    <x:xf numFmtId="0" fontId="4" fillId="2" borderId="3" xfId="0" applyNumberFormat="1" applyFont="1" applyFill="1" applyBorder="1" applyAlignment="1">
      <x:alignment horizontal="center" vertical="center" wrapText="0"/>
    </x:xf>
    <x:xf numFmtId="0" fontId="4" fillId="2" borderId="4" xfId="0" applyNumberFormat="1" applyFont="1" applyFill="1" applyBorder="1" applyAlignment="1">
      <x:alignment horizontal="center" vertical="center" wrapText="0"/>
    </x:xf>
    <x:xf numFmtId="0" fontId="1" fillId="0" borderId="5" xfId="0" applyNumberFormat="1" applyFont="1" applyFill="1" applyBorder="1" applyAlignment="1">
      <x:alignment vertical="center" wrapText="0"/>
    </x:xf>
    <x:xf numFmtId="202" fontId="1" fillId="0" borderId="5" xfId="0" applyNumberFormat="1" applyFont="1" applyFill="1" applyBorder="1" applyAlignment="1">
      <x:alignment vertical="center" wrapText="0"/>
    </x:xf>
    <x:xf numFmtId="201" fontId="1" fillId="0" borderId="5" xfId="0" applyNumberFormat="1" applyFont="1" applyFill="1" applyBorder="1" applyAlignment="1">
      <x:alignment vertical="center" wrapText="0"/>
    </x:xf>
    <x:xf numFmtId="0" fontId="1" fillId="0" borderId="6" xfId="0" applyNumberFormat="1" applyFont="1" applyFill="1" applyBorder="1" applyAlignment="1">
      <x:alignment vertical="center" wrapText="0"/>
    </x:xf>
    <x:xf numFmtId="202" fontId="1" fillId="0" borderId="6" xfId="0" applyNumberFormat="1" applyFont="1" applyFill="1" applyBorder="1" applyAlignment="1">
      <x:alignment vertical="center" wrapText="0"/>
    </x:xf>
    <x:xf numFmtId="201" fontId="1" fillId="0" borderId="6" xfId="0" applyNumberFormat="1" applyFont="1" applyFill="1" applyBorder="1" applyAlignment="1">
      <x:alignment vertical="center" wrapText="0"/>
    </x:xf>
    <x:xf numFmtId="0" fontId="1" fillId="0" borderId="7" xfId="0" applyNumberFormat="1" applyFont="1" applyFill="1" applyBorder="1" applyAlignment="1">
      <x:alignment vertical="center" wrapText="0"/>
    </x:xf>
    <x:xf numFmtId="202" fontId="1" fillId="0" borderId="7" xfId="0" applyNumberFormat="1" applyFont="1" applyFill="1" applyBorder="1" applyAlignment="1">
      <x:alignment vertical="center" wrapText="0"/>
    </x:xf>
    <x:xf numFmtId="201" fontId="1" fillId="0" borderId="7" xfId="0" applyNumberFormat="1" applyFont="1" applyFill="1" applyBorder="1" applyAlignment="1">
      <x:alignment vertical="center" wrapText="0"/>
    </x:xf>
  </x:cellXfs>
  <x:cellStyles count="1">
    <x:cellStyle name="Normal" xfId="0"/>
  </x:cellStyles>
  <x:dxfs count="13">
    <x:dxf>
      <x:font>
        <x:b/>
        <x:color rgb="FFB42318"/>
      </x:font>
      <x:fill>
        <x:patternFill patternType="solid">
          <x:bgColor rgb="FFFDE8E7"/>
        </x:patternFill>
      </x:fill>
    </x:dxf>
    <x:dxf>
      <x:font>
        <x:b/>
        <x:color rgb="FFA45B00"/>
      </x:font>
      <x:fill>
        <x:patternFill patternType="solid">
          <x:bgColor rgb="FFFFF0D5"/>
        </x:patternFill>
      </x:fill>
    </x:dxf>
    <x:dxf>
      <x:font>
        <x:b/>
        <x:color rgb="FF1F7A5A"/>
      </x:font>
      <x:fill>
        <x:patternFill patternType="solid">
          <x:bgColor rgb="FFDFF3EA"/>
        </x:patternFill>
      </x:fill>
    </x:dxf>
    <x:dxf>
      <x:font>
        <x:b/>
        <x:color rgb="FFB42318"/>
      </x:font>
      <x:fill>
        <x:patternFill patternType="solid">
          <x:bgColor rgb="FFFDE8E7"/>
        </x:patternFill>
      </x:fill>
    </x:dxf>
    <x:dxf>
      <x:font>
        <x:b/>
        <x:color rgb="FFB42318"/>
      </x:font>
      <x:fill>
        <x:patternFill patternType="solid">
          <x:bgColor rgb="FFFDE8E7"/>
        </x:patternFill>
      </x:fill>
    </x:dxf>
    <x:dxf>
      <x:font>
        <x:b/>
        <x:color rgb="FFA45B00"/>
      </x:font>
      <x:fill>
        <x:patternFill patternType="solid">
          <x:bgColor rgb="FFFFF0D5"/>
        </x:patternFill>
      </x:fill>
    </x:dxf>
    <x:dxf>
      <x:font>
        <x:b/>
        <x:color rgb="FF1F7A5A"/>
      </x:font>
      <x:fill>
        <x:patternFill patternType="solid">
          <x:bgColor rgb="FFDFF3EA"/>
        </x:patternFill>
      </x:fill>
    </x:dxf>
    <x:dxf>
      <x:font>
        <x:b/>
        <x:color rgb="FFB42318"/>
      </x:font>
      <x:fill>
        <x:patternFill patternType="solid">
          <x:bgColor rgb="FFFDE8E7"/>
        </x:patternFill>
      </x:fill>
    </x:dxf>
    <x:dxf>
      <x:font>
        <x:b/>
        <x:color rgb="FFA45B00"/>
      </x:font>
      <x:fill>
        <x:patternFill patternType="solid">
          <x:bgColor rgb="FFFFF0D5"/>
        </x:patternFill>
      </x:fill>
    </x:dxf>
    <x:dxf>
      <x:font>
        <x:b/>
        <x:color rgb="FFB42318"/>
      </x:font>
      <x:fill>
        <x:patternFill patternType="solid">
          <x:bgColor rgb="FFFDE8E7"/>
        </x:patternFill>
      </x:fill>
    </x:dxf>
    <x:dxf>
      <x:font>
        <x:b/>
        <x:color rgb="FFB42318"/>
      </x:font>
      <x:fill>
        <x:patternFill patternType="solid">
          <x:bgColor rgb="FFFDE8E7"/>
        </x:patternFill>
      </x:fill>
    </x:dxf>
    <x:dxf>
      <x:font>
        <x:b/>
        <x:color rgb="FFA45B00"/>
      </x:font>
      <x:fill>
        <x:patternFill patternType="solid">
          <x:bgColor rgb="FFFFF0D5"/>
        </x:patternFill>
      </x:fill>
    </x:dxf>
    <x:dxf>
      <x:font>
        <x:b/>
        <x:color rgb="FF1F7A5A"/>
      </x:font>
      <x:fill>
        <x:patternFill patternType="solid">
          <x:bgColor rgb="FFDFF3EA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e8c04c3aa04e0b" /><Relationship Type="http://schemas.openxmlformats.org/officeDocument/2006/relationships/theme" Target="/xl/theme/theme1.xml" Id="R8f9fdf3f58fc4ee3" /><Relationship Type="http://schemas.openxmlformats.org/officeDocument/2006/relationships/sharedStrings" Target="/xl/sharedStrings.xml" Id="Ra8c942042c3447b5" /><Relationship Type="http://schemas.openxmlformats.org/officeDocument/2006/relationships/worksheet" Target="/xl/worksheets/sheet1.xml" Id="R3dd68587383a49c0" /><Relationship Type="http://schemas.openxmlformats.org/officeDocument/2006/relationships/worksheet" Target="/xl/worksheets/sheet2.xml" Id="Re6ef5090cb0449fb" /><Relationship Type="http://schemas.openxmlformats.org/officeDocument/2006/relationships/worksheet" Target="/xl/worksheets/sheet3.xml" Id="R81eda570c1bd4e62" /><Relationship Type="http://schemas.openxmlformats.org/officeDocument/2006/relationships/worksheet" Target="/xl/worksheets/sheet4.xml" Id="R056619d78a7c4068" /><Relationship Type="http://schemas.openxmlformats.org/officeDocument/2006/relationships/worksheet" Target="/xl/worksheets/sheet5.xml" Id="Rcaebbe630fc84f98" /><Relationship Type="http://schemas.openxmlformats.org/officeDocument/2006/relationships/worksheet" Target="/xl/worksheets/sheet6.xml" Id="Rc92df13eaf9f4630" /><Relationship Type="http://schemas.openxmlformats.org/officeDocument/2006/relationships/worksheet" Target="/xl/worksheets/sheet7.xml" Id="R70bb68e59a004d54" /><Relationship Type="http://schemas.openxmlformats.org/officeDocument/2006/relationships/worksheet" Target="/xl/worksheets/sheet8.xml" Id="R3104f5d934134475" /><Relationship Type="http://schemas.openxmlformats.org/officeDocument/2006/relationships/worksheet" Target="/xl/worksheets/sheet9.xml" Id="Re58671aa05ee4af1" /><Relationship Type="http://schemas.openxmlformats.org/officeDocument/2006/relationships/worksheet" Target="/xl/worksheets/sheet10.xml" Id="Re1bed3fd248a41c2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082509701c5c4b35" /><Relationship Type="http://schemas.openxmlformats.org/officeDocument/2006/relationships/chart" Target="/xl/drawings/charts/chart2.xml" Id="R0618b416dba74bee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900">
                <a:latin typeface="Arial"/>
                <a:ea typeface="Arial"/>
                <a:cs typeface="Arial"/>
              </a:rPr>
              <a:t>Situação do portfólio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00">
              <a:latin typeface="Arial"/>
              <a:ea typeface="Arial"/>
              <a:cs typeface="Arial"/>
            </a:defRPr>
          </a:pPr>
        </a:p>
      </c:txPr>
    </c:title>
    <c:plotArea>
      <c:doughnutChart>
        <c:ser>
          <c:idx val="0"/>
          <c:order val="0"/>
          <c:tx>
            <c:v>Projetos</c:v>
          </c:tx>
          <c:cat>
            <c:strRef>
              <c:f>'Dashboard'!$H$10:$H$12</c:f>
              <c:strCache>
                <c:ptCount val="0"/>
              </c:strCache>
            </c:strRef>
          </c:cat>
          <c:val>
            <c:numRef>
              <c:f>'Dashboard'!$I$10:$I$12</c:f>
              <c:numCache>
                <c:formatCode>General</c:formatCode>
                <c:ptCount val="0"/>
              </c:numCache>
            </c:numRef>
          </c:val>
        </c:ser>
      </c:doughnutChart>
    </c:plotArea>
    <c:legend>
      <c:legendPos val="b"/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>
              <a:latin typeface="Arial"/>
              <a:ea typeface="Arial"/>
              <a:cs typeface="Arial"/>
            </a:defRPr>
          </a:pPr>
        </a:p>
      </c:txPr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900">
                <a:latin typeface="Arial"/>
                <a:ea typeface="Arial"/>
                <a:cs typeface="Arial"/>
              </a:rPr>
              <a:t>Orçamento x custo previsto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00">
              <a:latin typeface="Arial"/>
              <a:ea typeface="Arial"/>
              <a:cs typeface="Arial"/>
            </a:defRPr>
          </a:pPr>
        </a:p>
      </c:txPr>
    </c:title>
    <c:plotArea>
      <c:barChart>
        <c:barDir val="col"/>
        <c:varyColors val="0"/>
        <c:ser>
          <c:idx val="0"/>
          <c:order val="0"/>
          <c:tx>
            <c:v>Orçamento</c:v>
          </c:tx>
          <c:cat>
            <c:strRef>
              <c:f>'Dashboard'!$A$22:$A$29</c:f>
              <c:strCache>
                <c:ptCount val="0"/>
              </c:strCache>
            </c:strRef>
          </c:cat>
          <c:val>
            <c:numRef>
              <c:f>'Dashboard'!$B$22:$B$29</c:f>
              <c:numCache>
                <c:formatCode>R$ #,##0</c:formatCode>
                <c:ptCount val="0"/>
              </c:numCache>
            </c:numRef>
          </c:val>
        </c:ser>
        <c:ser>
          <c:idx val="1"/>
          <c:order val="1"/>
          <c:tx>
            <c:v>Custo previsto</c:v>
          </c:tx>
          <c:cat>
            <c:strRef>
              <c:f>'Dashboard'!$A$22:$A$29</c:f>
              <c:strCache>
                <c:ptCount val="0"/>
              </c:strCache>
            </c:strRef>
          </c:cat>
          <c:val>
            <c:numRef>
              <c:f>'Dashboard'!$C$22:$C$29</c:f>
              <c:numCache>
                <c:formatCode>R$ #,##0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75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R$ 0.0,,&quot; mi&quot;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legend>
      <c:legendPos val="t"/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>
              <a:latin typeface="Arial"/>
              <a:ea typeface="Arial"/>
              <a:cs typeface="Arial"/>
            </a:defRPr>
          </a:pPr>
        </a:p>
      </c:txPr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7</xdr:col>
      <xdr:colOff>0</xdr:colOff>
      <xdr:row>12</xdr:row>
      <xdr:rowOff>0</xdr:rowOff>
    </xdr:from>
    <xdr:to>
      <xdr:col>12</xdr:col>
      <xdr:colOff>0</xdr:colOff>
      <xdr:row>23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082509701c5c4b35"/>
        </a:graphicData>
      </a:graphic>
    </xdr:graphicFrame>
    <xdr:clientData/>
  </xdr:twoCellAnchor>
  <xdr:twoCellAnchor>
    <xdr:from>
      <xdr:col>4</xdr:col>
      <xdr:colOff>0</xdr:colOff>
      <xdr:row>23</xdr:row>
      <xdr:rowOff>0</xdr:rowOff>
    </xdr:from>
    <xdr:to>
      <xdr:col>12</xdr:col>
      <xdr:colOff>0</xdr:colOff>
      <xdr:row>39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0618b416dba74bee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ProjetosTable" displayName="ProjetosTable" ref="A5:U13" headerRowCount="1" totalsRowCount="0" totalsRowShown="0">
  <x:tableColumns count="21">
    <x:tableColumn id="1" name="ID"/>
    <x:tableColumn id="2" name="Projeto"/>
    <x:tableColumn id="3" name="Pilar estratégico"/>
    <x:tableColumn id="4" name="Sponsor"/>
    <x:tableColumn id="5" name="Líder"/>
    <x:tableColumn id="6" name="Metodologia"/>
    <x:tableColumn id="7" name="Início"/>
    <x:tableColumn id="8" name="Fim baseline"/>
    <x:tableColumn id="9" name="Fim previsto"/>
    <x:tableColumn id="10" name="Status"/>
    <x:tableColumn id="11" name="Prioridade"/>
    <x:tableColumn id="12" name="Orçamento"/>
    <x:tableColumn id="13" name="Custo realizado"/>
    <x:tableColumn id="14" name="Custo previsto"/>
    <x:tableColumn id="15" name="Progresso planejado"/>
    <x:tableColumn id="16" name="Progresso real"/>
    <x:tableColumn id="17" name="SPI"/>
    <x:tableColumn id="18" name="CPI"/>
    <x:tableColumn id="19" name="Benefício anual estimado"/>
    <x:tableColumn id="20" name="Desvio previsto"/>
    <x:tableColumn id="21" name="Próxima decisão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CronogramaTable" displayName="CronogramaTable" ref="A5:N37" headerRowCount="1" totalsRowCount="0" totalsRowShown="0">
  <x:tableColumns count="14">
    <x:tableColumn id="1" name="ID tarefa"/>
    <x:tableColumn id="2" name="Projeto ID"/>
    <x:tableColumn id="3" name="WBS"/>
    <x:tableColumn id="4" name="Atividade"/>
    <x:tableColumn id="5" name="Duração (dias)"/>
    <x:tableColumn id="6" name="Predecessora"/>
    <x:tableColumn id="7" name="Início baseline"/>
    <x:tableColumn id="8" name="Fim baseline"/>
    <x:tableColumn id="9" name="Início real"/>
    <x:tableColumn id="10" name="Fim previsto"/>
    <x:tableColumn id="11" name="Progresso"/>
    <x:tableColumn id="12" name="Responsável"/>
    <x:tableColumn id="13" name="Caminho crítico"/>
    <x:tableColumn id="14" name="Status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IndicadoresTable" displayName="IndicadoresTable" ref="A5:N29" headerRowCount="1" totalsRowCount="0" totalsRowShown="0">
  <x:tableColumns count="14">
    <x:tableColumn id="1" name="KPI ID"/>
    <x:tableColumn id="2" name="Projeto ID"/>
    <x:tableColumn id="3" name="Indicador"/>
    <x:tableColumn id="4" name="Categoria"/>
    <x:tableColumn id="5" name="Unidade"/>
    <x:tableColumn id="6" name="Direção"/>
    <x:tableColumn id="7" name="Baseline"/>
    <x:tableColumn id="8" name="Meta"/>
    <x:tableColumn id="9" name="Período anterior"/>
    <x:tableColumn id="10" name="Realizado"/>
    <x:tableColumn id="11" name="Status"/>
    <x:tableColumn id="12" name="Referência"/>
    <x:tableColumn id="13" name="Frequência"/>
    <x:tableColumn id="14" name="Responsável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RiscosTable" displayName="RiscosTable" ref="A5:M21" headerRowCount="1" totalsRowCount="0" totalsRowShown="0">
  <x:tableColumns count="13">
    <x:tableColumn id="1" name="Risco ID"/>
    <x:tableColumn id="2" name="Projeto ID"/>
    <x:tableColumn id="3" name="Descrição"/>
    <x:tableColumn id="4" name="Categoria"/>
    <x:tableColumn id="5" name="Probabilidade"/>
    <x:tableColumn id="6" name="Impacto"/>
    <x:tableColumn id="7" name="Pontuação"/>
    <x:tableColumn id="8" name="Classificação"/>
    <x:tableColumn id="9" name="Resposta planejada"/>
    <x:tableColumn id="10" name="Responsável"/>
    <x:tableColumn id="11" name="Prazo"/>
    <x:tableColumn id="12" name="Status"/>
    <x:tableColumn id="13" name="Estratégia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5" name="AcoesTable" displayName="AcoesTable" ref="A5:J21" headerRowCount="1" totalsRowCount="0" totalsRowShown="0">
  <x:tableColumns count="10">
    <x:tableColumn id="1" name="Ação ID"/>
    <x:tableColumn id="2" name="Projeto ID"/>
    <x:tableColumn id="3" name="Origem"/>
    <x:tableColumn id="4" name="Plano de ação"/>
    <x:tableColumn id="5" name="Responsável"/>
    <x:tableColumn id="6" name="Prazo"/>
    <x:tableColumn id="7" name="Status"/>
    <x:tableColumn id="8" name="Prioridade"/>
    <x:tableColumn id="9" name="% concluído"/>
    <x:tableColumn id="10" name="Evidência"/>
  </x:tableColumns>
  <x:tableStyleInfo name="TableStyleMedium2" showFirstColumn="0" showLastColumn="0" showRowStripes="1" showColumnStripes="0"/>
</x:table>
</file>

<file path=xl/tables/table6.xml><?xml version="1.0" encoding="utf-8"?>
<x:table xmlns:x="http://schemas.openxmlformats.org/spreadsheetml/2006/main" id="6" name="ProcessosTable" displayName="ProcessosTable" ref="A5:M13" headerRowCount="1" totalsRowCount="0" totalsRowShown="0">
  <x:tableColumns count="13">
    <x:tableColumn id="1" name="Etapa ID"/>
    <x:tableColumn id="2" name="Macroprocesso"/>
    <x:tableColumn id="3" name="Etapa"/>
    <x:tableColumn id="4" name="Tempo atual (h)"/>
    <x:tableColumn id="5" name="Espera (h)"/>
    <x:tableColumn id="6" name="Retrabalho"/>
    <x:tableColumn id="7" name="Sistema atual"/>
    <x:tableColumn id="8" name="Problema identificado"/>
    <x:tableColumn id="9" name="Melhoria proposta"/>
    <x:tableColumn id="10" name="Tempo futuro (h)"/>
    <x:tableColumn id="11" name="Prioridade"/>
    <x:tableColumn id="12" name="Dono do processo"/>
    <x:tableColumn id="13" name="Sequência"/>
  </x:tableColumns>
  <x:tableStyleInfo name="TableStyleMedium2" showFirstColumn="0" showLastColumn="0" showRowStripes="1" showColumnStripes="0"/>
</x:table>
</file>

<file path=xl/tables/table7.xml><?xml version="1.0" encoding="utf-8"?>
<x:table xmlns:x="http://schemas.openxmlformats.org/spreadsheetml/2006/main" id="7" name="SprintsTable" displayName="SprintsTable" ref="A5:L29" headerRowCount="1" totalsRowCount="0" totalsRowShown="0">
  <x:tableColumns count="12">
    <x:tableColumn id="1" name="Item ID"/>
    <x:tableColumn id="2" name="Projeto ID"/>
    <x:tableColumn id="3" name="Sprint"/>
    <x:tableColumn id="4" name="Item do backlog"/>
    <x:tableColumn id="5" name="Tipo"/>
    <x:tableColumn id="6" name="Pontos planejados"/>
    <x:tableColumn id="7" name="Pontos concluídos"/>
    <x:tableColumn id="8" name="Status"/>
    <x:tableColumn id="9" name="Início"/>
    <x:tableColumn id="10" name="Fim"/>
    <x:tableColumn id="11" name="Responsável"/>
    <x:tableColumn id="12" name="Critério de aceite"/>
  </x:tableColumns>
  <x:tableStyleInfo name="TableStyleMedium2" showFirstColumn="0" showLastColumn="0" showRowStripes="1" showColumnStripes="0"/>
</x:table>
</file>

<file path=xl/tables/table8.xml><?xml version="1.0" encoding="utf-8"?>
<x:table xmlns:x="http://schemas.openxmlformats.org/spreadsheetml/2006/main" id="8" name="StakeholdersTable" displayName="StakeholdersTable" ref="A5:I29" headerRowCount="1" totalsRowCount="0" totalsRowShown="0">
  <x:tableColumns count="9">
    <x:tableColumn id="1" name="Stakeholder ID"/>
    <x:tableColumn id="2" name="Projeto ID"/>
    <x:tableColumn id="3" name="Papel"/>
    <x:tableColumn id="4" name="Influência"/>
    <x:tableColumn id="5" name="Interesse"/>
    <x:tableColumn id="6" name="Estratégia de engajamento"/>
    <x:tableColumn id="7" name="Frequência"/>
    <x:tableColumn id="8" name="Informação principal"/>
    <x:tableColumn id="9" name="Responsável"/>
  </x:tableColumns>
  <x:tableStyleInfo name="TableStyleMedium2" showFirstColumn="0" showLastColumn="0" showRowStripes="1" showColumnStripes="0"/>
</x:table>
</file>

<file path=xl/tables/table9.xml><?xml version="1.0" encoding="utf-8"?>
<x:table xmlns:x="http://schemas.openxmlformats.org/spreadsheetml/2006/main" id="9" name="DicionarioTable" displayName="DicionarioTable" ref="A5:C13" headerRowCount="1" totalsRowCount="0" totalsRowShown="0">
  <x:tableColumns count="3">
    <x:tableColumn id="1" name="Tabela"/>
    <x:tableColumn id="2" name="Granularidade"/>
    <x:tableColumn id="3" name="Finalidad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4d27ce9a90ee44ff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458da926675e422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5fb74bf3e5554d32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558910c40bb94ef4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f429793d7f4a4817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5.xml" Id="R87e1e3e8e64b4d73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6.xml" Id="R7828e56e345d4715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table" Target="/xl/tables/table7.xml" Id="R664d885513914452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table" Target="/xl/tables/table8.xml" Id="Rd8272773795841f8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table" Target="/xl/tables/table9.xml" Id="R38e0fb04e6eb4d05" /></Relationships>
</file>

<file path=xl/worksheets/sheet1.xml><?xml version="1.0" encoding="utf-8"?>
<x:worksheet xmlns:x="http://schemas.openxmlformats.org/spreadsheetml/2006/main">
  <x:sheetPr>
    <x:tabColor rgb="FF0B2535"/>
  </x:sheetPr>
  <x:sheetViews>
    <x:sheetView showGridLines="0" workbookViewId="0"/>
  </x:sheetViews>
  <x:sheetFormatPr defaultRowHeight="15"/>
  <x:cols>
    <x:col min="1" max="1" width="34" hidden="0" customWidth="1"/>
    <x:col min="2" max="2" width="14" hidden="0" customWidth="1"/>
    <x:col min="3" max="3" width="12" hidden="0" customWidth="1"/>
    <x:col min="4" max="4" width="15" hidden="0" customWidth="1"/>
    <x:col min="5" max="5" width="18" hidden="0" customWidth="1"/>
    <x:col min="6" max="6" width="42" hidden="0" customWidth="1"/>
    <x:col min="7" max="7" width="18" hidden="0" customWidth="1"/>
    <x:col min="8" max="8" width="16" hidden="0" customWidth="1"/>
    <x:col min="9" max="9" width="14" hidden="0" customWidth="1"/>
    <x:col min="10" max="10" width="18" hidden="0" customWidth="1"/>
    <x:col min="11" max="11" width="14" hidden="0" customWidth="1"/>
    <x:col min="12" max="12" width="14" hidden="0" customWidth="1"/>
  </x:cols>
  <x:sheetData>
    <x:row r="1">
      <x:c r="A1" s="96"/>
      <x:c r="B1" s="96"/>
      <x:c r="C1" s="96"/>
      <x:c r="D1" s="96"/>
      <x:c r="E1" s="96"/>
      <x:c r="F1" s="96"/>
      <x:c r="G1" s="96"/>
      <x:c r="H1" s="96"/>
      <x:c r="I1" s="96"/>
      <x:c r="J1" s="96"/>
      <x:c r="K1" s="96"/>
      <x:c r="L1" s="96"/>
      <x:c r="M1" s="59"/>
      <x:c r="N1" s="59"/>
      <x:c r="O1" s="59"/>
    </x:row>
    <x:row r="2" ht="23" customHeight="1">
      <x:c r="A2" s="5" t="str">
        <x:v>UAI PMO 360</x:v>
      </x:c>
      <x:c r="B2" s="97"/>
      <x:c r="C2" s="97"/>
      <x:c r="D2" s="97"/>
      <x:c r="E2" s="97"/>
      <x:c r="F2" s="97"/>
      <x:c r="G2" s="97"/>
      <x:c r="H2" s="97"/>
      <x:c r="I2" s="97"/>
      <x:c r="J2" s="97"/>
      <x:c r="K2" s="97"/>
      <x:c r="L2" s="97"/>
      <x:c r="M2" s="59"/>
      <x:c r="N2" s="59"/>
      <x:c r="O2" s="59"/>
    </x:row>
    <x:row r="3" ht="23" customHeight="1">
      <x:c r="A3" s="7" t="str">
        <x:v>Visão executiva do portfólio estratégico. Dados fictícios com referência em boas práticas de gerenciamento de projetos.</x:v>
      </x:c>
      <x:c r="B3" s="96"/>
      <x:c r="C3" s="96"/>
      <x:c r="D3" s="96"/>
      <x:c r="E3" s="96"/>
      <x:c r="F3" s="96"/>
      <x:c r="G3" s="96"/>
      <x:c r="H3" s="96"/>
      <x:c r="I3" s="96"/>
      <x:c r="J3" s="96"/>
      <x:c r="K3" s="96"/>
      <x:c r="L3" s="96"/>
      <x:c r="M3" s="59"/>
      <x:c r="N3" s="59"/>
      <x:c r="O3" s="59"/>
    </x:row>
    <x:row r="4">
      <x:c r="A4" s="96"/>
      <x:c r="B4" s="96"/>
      <x:c r="C4" s="96"/>
      <x:c r="D4" s="96"/>
      <x:c r="E4" s="96"/>
      <x:c r="F4" s="96"/>
      <x:c r="G4" s="96"/>
      <x:c r="H4" s="96"/>
      <x:c r="I4" s="96"/>
      <x:c r="J4" s="96"/>
      <x:c r="K4" s="96"/>
      <x:c r="L4" s="96"/>
      <x:c r="M4" s="59"/>
      <x:c r="N4" s="59"/>
      <x:c r="O4" s="59"/>
    </x:row>
    <x:row r="5">
      <x:c r="A5" s="98" t="str">
        <x:v>Projetos ativos</x:v>
      </x:c>
      <x:c r="B5" s="99" t="n">
        <x:f>COUNTA(Projetos!A6:A13)</x:f>
        <x:v>8</x:v>
      </x:c>
      <x:c r="C5" s="100"/>
      <x:c r="D5" s="98" t="str">
        <x:v>Orçamento total</x:v>
      </x:c>
      <x:c r="E5" s="101" t="n">
        <x:f>SUM(Projetos!L6:L13)</x:f>
        <x:v>5470000</x:v>
      </x:c>
      <x:c r="F5" s="100"/>
      <x:c r="G5" s="98" t="str">
        <x:v>Desvio previsto</x:v>
      </x:c>
      <x:c r="H5" s="101" t="n">
        <x:f>SUM(Projetos!T6:T13)</x:f>
        <x:v>-70000</x:v>
      </x:c>
      <x:c r="I5" s="100"/>
      <x:c r="J5" s="98" t="str">
        <x:v>Riscos críticos</x:v>
      </x:c>
      <x:c r="K5" s="99" t="n">
        <x:f>COUNTIF(Riscos!H6:H21,"Crítico")</x:f>
        <x:v>4</x:v>
      </x:c>
      <x:c r="L5" s="96"/>
      <x:c r="M5" s="59"/>
      <x:c r="N5" s="59"/>
      <x:c r="O5" s="59"/>
    </x:row>
    <x:row r="6">
      <x:c r="A6" s="102" t="str">
        <x:v>No prazo</x:v>
      </x:c>
      <x:c r="B6" s="103" t="n">
        <x:f>COUNTIF(Projetos!J6:J13,"No prazo")</x:f>
        <x:v>4</x:v>
      </x:c>
      <x:c r="C6" s="96"/>
      <x:c r="D6" s="102" t="str">
        <x:v>Custo previsto</x:v>
      </x:c>
      <x:c r="E6" s="104" t="n">
        <x:f>SUM(Projetos!N6:N13)</x:f>
        <x:v>5540000</x:v>
      </x:c>
      <x:c r="F6" s="96"/>
      <x:c r="G6" s="102" t="str">
        <x:v>SPI médio</x:v>
      </x:c>
      <x:c r="H6" s="105" t="n">
        <x:f>AVERAGE(Projetos!Q6:Q13)</x:f>
        <x:v>0.9787713389551623</x:v>
      </x:c>
      <x:c r="I6" s="96"/>
      <x:c r="J6" s="102" t="str">
        <x:v>Ações atrasadas</x:v>
      </x:c>
      <x:c r="K6" s="103" t="n">
        <x:f>COUNTIF(Acoes!G6:G21,"Atrasada")</x:f>
        <x:v>2</x:v>
      </x:c>
      <x:c r="L6" s="96"/>
      <x:c r="M6" s="59"/>
      <x:c r="N6" s="59"/>
      <x:c r="O6" s="59"/>
    </x:row>
    <x:row r="7">
      <x:c r="A7" s="106"/>
      <x:c r="B7" s="107"/>
      <x:c r="C7" s="96"/>
      <x:c r="D7" s="106"/>
      <x:c r="E7" s="107"/>
      <x:c r="F7" s="96"/>
      <x:c r="G7" s="106"/>
      <x:c r="H7" s="107"/>
      <x:c r="I7" s="96"/>
      <x:c r="J7" s="106"/>
      <x:c r="K7" s="107"/>
      <x:c r="L7" s="96"/>
      <x:c r="M7" s="59"/>
      <x:c r="N7" s="59"/>
      <x:c r="O7" s="59"/>
    </x:row>
    <x:row r="8">
      <x:c r="A8" s="96"/>
      <x:c r="B8" s="96"/>
      <x:c r="C8" s="96"/>
      <x:c r="D8" s="96"/>
      <x:c r="E8" s="96"/>
      <x:c r="F8" s="96"/>
      <x:c r="G8" s="96"/>
      <x:c r="H8" s="96"/>
      <x:c r="I8" s="96"/>
      <x:c r="J8" s="96"/>
      <x:c r="K8" s="96"/>
      <x:c r="L8" s="96"/>
      <x:c r="M8" s="59"/>
      <x:c r="N8" s="59"/>
      <x:c r="O8" s="59"/>
    </x:row>
    <x:row r="9">
      <x:c r="A9" s="108" t="str">
        <x:v>Projeto</x:v>
      </x:c>
      <x:c r="B9" s="109" t="str">
        <x:v>Status</x:v>
      </x:c>
      <x:c r="C9" s="109" t="str">
        <x:v>SPI</x:v>
      </x:c>
      <x:c r="D9" s="109" t="str">
        <x:v>CPI</x:v>
      </x:c>
      <x:c r="E9" s="109" t="str">
        <x:v>Desvio previsto</x:v>
      </x:c>
      <x:c r="F9" s="110" t="str">
        <x:v>Próxima decisão</x:v>
      </x:c>
      <x:c r="G9" s="96"/>
      <x:c r="H9" s="108" t="str">
        <x:v>Status</x:v>
      </x:c>
      <x:c r="I9" s="110" t="str">
        <x:v>Projetos</x:v>
      </x:c>
      <x:c r="J9" s="96"/>
      <x:c r="K9" s="96"/>
      <x:c r="L9" s="96"/>
      <x:c r="M9" s="59"/>
      <x:c r="N9" s="59"/>
      <x:c r="O9" s="59"/>
    </x:row>
    <x:row r="10">
      <x:c r="A10" s="73" t="str">
        <x:f>Projetos!B6</x:f>
        <x:v>Implantação do PMO Corporativo</x:v>
      </x:c>
      <x:c r="B10" s="111" t="str">
        <x:f>Projetos!J6</x:f>
        <x:v>Atenção</x:v>
      </x:c>
      <x:c r="C10" s="112" t="n">
        <x:f>Projetos!Q6</x:f>
        <x:v>0.8727272727272726</x:v>
      </x:c>
      <x:c r="D10" s="112" t="n">
        <x:f>Projetos!R6</x:f>
        <x:v>1.3161290322580645</x:v>
      </x:c>
      <x:c r="E10" s="113" t="n">
        <x:f>Projetos!T6</x:f>
        <x:v>-50000</x:v>
      </x:c>
      <x:c r="F10" s="73" t="str">
        <x:f>Projetos!U6</x:f>
        <x:v>Aprovar modelo único de stage-gates</x:v>
      </x:c>
      <x:c r="G10" s="96"/>
      <x:c r="H10" s="111" t="str">
        <x:v>No prazo</x:v>
      </x:c>
      <x:c r="I10" s="111" t="n">
        <x:f>COUNTIF(Projetos!J6:J13,H10)</x:f>
        <x:v>4</x:v>
      </x:c>
      <x:c r="J10" s="96"/>
      <x:c r="K10" s="96"/>
      <x:c r="L10" s="96"/>
      <x:c r="M10" s="59"/>
      <x:c r="N10" s="59"/>
      <x:c r="O10" s="59"/>
    </x:row>
    <x:row r="11">
      <x:c r="A11" s="76" t="str">
        <x:f>Projetos!B7</x:f>
        <x:v>Portal Integrado de Indicadores</x:v>
      </x:c>
      <x:c r="B11" s="114" t="str">
        <x:f>Projetos!J7</x:f>
        <x:v>No prazo</x:v>
      </x:c>
      <x:c r="C11" s="115" t="n">
        <x:f>Projetos!Q7</x:f>
        <x:v>1.1153846153846152</x:v>
      </x:c>
      <x:c r="D11" s="115" t="n">
        <x:f>Projetos!R7</x:f>
        <x:v>1.4384</x:v>
      </x:c>
      <x:c r="E11" s="116" t="n">
        <x:f>Projetos!T7</x:f>
        <x:v>20000</x:v>
      </x:c>
      <x:c r="F11" s="76" t="str">
        <x:f>Projetos!U7</x:f>
        <x:v>Validar protótipo do painel executivo</x:v>
      </x:c>
      <x:c r="G11" s="96"/>
      <x:c r="H11" s="114" t="str">
        <x:v>Atenção</x:v>
      </x:c>
      <x:c r="I11" s="114" t="n">
        <x:f>COUNTIF(Projetos!J7:J14,H11)</x:f>
        <x:v>2</x:v>
      </x:c>
      <x:c r="J11" s="96"/>
      <x:c r="K11" s="96"/>
      <x:c r="L11" s="96"/>
      <x:c r="M11" s="59"/>
      <x:c r="N11" s="59"/>
      <x:c r="O11" s="59"/>
    </x:row>
    <x:row r="12">
      <x:c r="A12" s="76" t="str">
        <x:f>Projetos!B8</x:f>
        <x:v>Padronização do Ciclo de Metas</x:v>
      </x:c>
      <x:c r="B12" s="114" t="str">
        <x:f>Projetos!J8</x:f>
        <x:v>Atenção</x:v>
      </x:c>
      <x:c r="C12" s="115" t="n">
        <x:f>Projetos!Q8</x:f>
        <x:v>0.8970588235294117</x:v>
      </x:c>
      <x:c r="D12" s="115" t="n">
        <x:f>Projetos!R8</x:f>
        <x:v>1.190952380952381</x:v>
      </x:c>
      <x:c r="E12" s="116" t="n">
        <x:f>Projetos!T8</x:f>
        <x:v>-20000</x:v>
      </x:c>
      <x:c r="F12" s="76" t="str">
        <x:f>Projetos!U8</x:f>
        <x:v>Concluir pactuação dos indicadores corporativos</x:v>
      </x:c>
      <x:c r="G12" s="96"/>
      <x:c r="H12" s="117" t="str">
        <x:v>Crítico</x:v>
      </x:c>
      <x:c r="I12" s="117" t="n">
        <x:f>COUNTIF(Projetos!J8:J15,H12)</x:f>
        <x:v>1</x:v>
      </x:c>
      <x:c r="J12" s="96"/>
      <x:c r="K12" s="96"/>
      <x:c r="L12" s="96"/>
      <x:c r="M12" s="59"/>
      <x:c r="N12" s="59"/>
      <x:c r="O12" s="59"/>
    </x:row>
    <x:row r="13">
      <x:c r="A13" s="76" t="str">
        <x:f>Projetos!B9</x:f>
        <x:v>Automação de Prestação de Contas</x:v>
      </x:c>
      <x:c r="B13" s="114" t="str">
        <x:f>Projetos!J9</x:f>
        <x:v>No prazo</x:v>
      </x:c>
      <x:c r="C13" s="115" t="n">
        <x:f>Projetos!Q9</x:f>
        <x:v>1.1111111111111112</x:v>
      </x:c>
      <x:c r="D13" s="115" t="n">
        <x:f>Projetos!R9</x:f>
        <x:v>1.1666666666666667</x:v>
      </x:c>
      <x:c r="E13" s="116" t="n">
        <x:f>Projetos!T9</x:f>
        <x:v>10000</x:v>
      </x:c>
      <x:c r="F13" s="76" t="str">
        <x:f>Projetos!U9</x:f>
        <x:v>Liberar integração para ambiente de testes</x:v>
      </x:c>
      <x:c r="G13" s="96"/>
      <x:c r="H13" s="96"/>
      <x:c r="I13" s="96"/>
      <x:c r="J13" s="96"/>
      <x:c r="K13" s="96"/>
      <x:c r="L13" s="96"/>
      <x:c r="M13" s="59"/>
      <x:c r="N13" s="59"/>
      <x:c r="O13" s="59"/>
    </x:row>
    <x:row r="14">
      <x:c r="A14" s="76" t="str">
        <x:f>Projetos!B10</x:f>
        <x:v>Otimização do Processo de Suprimentos</x:v>
      </x:c>
      <x:c r="B14" s="114" t="str">
        <x:f>Projetos!J10</x:f>
        <x:v>Crítico</x:v>
      </x:c>
      <x:c r="C14" s="115" t="n">
        <x:f>Projetos!Q10</x:f>
        <x:v>0.763888888888889</x:v>
      </x:c>
      <x:c r="D14" s="115" t="n">
        <x:f>Projetos!R10</x:f>
        <x:v>0.8833333333333333</x:v>
      </x:c>
      <x:c r="E14" s="116" t="n">
        <x:f>Projetos!T10</x:f>
        <x:v>-80000</x:v>
      </x:c>
      <x:c r="F14" s="76" t="str">
        <x:f>Projetos!U10</x:f>
        <x:v>Definir tratamento das exceções de compra</x:v>
      </x:c>
      <x:c r="G14" s="96"/>
      <x:c r="H14" s="96"/>
      <x:c r="I14" s="96"/>
      <x:c r="J14" s="96"/>
      <x:c r="K14" s="96"/>
      <x:c r="L14" s="96"/>
      <x:c r="M14" s="59"/>
      <x:c r="N14" s="59"/>
      <x:c r="O14" s="59"/>
    </x:row>
    <x:row r="15">
      <x:c r="A15" s="76" t="str">
        <x:f>Projetos!B11</x:f>
        <x:v>Modernização de Unidades Operacionais</x:v>
      </x:c>
      <x:c r="B15" s="114" t="str">
        <x:f>Projetos!J11</x:f>
        <x:v>No prazo</x:v>
      </x:c>
      <x:c r="C15" s="115" t="n">
        <x:f>Projetos!Q11</x:f>
        <x:v>1.05</x:v>
      </x:c>
      <x:c r="D15" s="115" t="n">
        <x:f>Projetos!R11</x:f>
        <x:v>1.2015463917525773</x:v>
      </x:c>
      <x:c r="E15" s="116" t="n">
        <x:f>Projetos!T11</x:f>
        <x:v>60000</x:v>
      </x:c>
      <x:c r="F15" s="76" t="str">
        <x:f>Projetos!U11</x:f>
        <x:v>Autorizar início do lote 3</x:v>
      </x:c>
      <x:c r="G15" s="96"/>
      <x:c r="H15" s="96"/>
      <x:c r="I15" s="96"/>
      <x:c r="J15" s="96"/>
      <x:c r="K15" s="96"/>
      <x:c r="L15" s="96"/>
      <x:c r="M15" s="59"/>
      <x:c r="N15" s="59"/>
      <x:c r="O15" s="59"/>
    </x:row>
    <x:row r="16">
      <x:c r="A16" s="76" t="str">
        <x:f>Projetos!B12</x:f>
        <x:v>Programa de Gestão do Conhecimento</x:v>
      </x:c>
      <x:c r="B16" s="114" t="str">
        <x:f>Projetos!J12</x:f>
        <x:v>No prazo</x:v>
      </x:c>
      <x:c r="C16" s="115" t="n">
        <x:f>Projetos!Q12</x:f>
        <x:v>1.0999999999999999</x:v>
      </x:c>
      <x:c r="D16" s="115" t="n">
        <x:f>Projetos!R12</x:f>
        <x:v>1.3933333333333333</x:v>
      </x:c>
      <x:c r="E16" s="116" t="n">
        <x:f>Projetos!T12</x:f>
        <x:v>10000</x:v>
      </x:c>
      <x:c r="F16" s="76" t="str">
        <x:f>Projetos!U12</x:f>
        <x:v>Priorizar trilhas da segunda onda</x:v>
      </x:c>
      <x:c r="G16" s="96"/>
      <x:c r="H16" s="96"/>
      <x:c r="I16" s="96"/>
      <x:c r="J16" s="96"/>
      <x:c r="K16" s="96"/>
      <x:c r="L16" s="96"/>
      <x:c r="M16" s="59"/>
      <x:c r="N16" s="59"/>
      <x:c r="O16" s="59"/>
    </x:row>
    <x:row r="17">
      <x:c r="A17" s="79" t="str">
        <x:f>Projetos!B13</x:f>
        <x:v>Jornada Digital do Cliente Interno</x:v>
      </x:c>
      <x:c r="B17" s="117" t="str">
        <x:f>Projetos!J13</x:f>
        <x:v>Atenção</x:v>
      </x:c>
      <x:c r="C17" s="118" t="n">
        <x:f>Projetos!Q13</x:f>
        <x:v>0.92</x:v>
      </x:c>
      <x:c r="D17" s="118" t="n">
        <x:f>Projetos!R13</x:f>
        <x:v>1.0806349206349206</x:v>
      </x:c>
      <x:c r="E17" s="119" t="n">
        <x:f>Projetos!T13</x:f>
        <x:v>-20000</x:v>
      </x:c>
      <x:c r="F17" s="79" t="str">
        <x:f>Projetos!U13</x:f>
        <x:v>Deliberar escopo mínimo da primeira versão</x:v>
      </x:c>
      <x:c r="G17" s="96"/>
      <x:c r="H17" s="96"/>
      <x:c r="I17" s="96"/>
      <x:c r="J17" s="96"/>
      <x:c r="K17" s="96"/>
      <x:c r="L17" s="96"/>
      <x:c r="M17" s="59"/>
      <x:c r="N17" s="59"/>
      <x:c r="O17" s="59"/>
    </x:row>
    <x:row r="18">
      <x:c r="A18" s="96"/>
      <x:c r="B18" s="96"/>
      <x:c r="C18" s="96"/>
      <x:c r="D18" s="96"/>
      <x:c r="E18" s="96"/>
      <x:c r="F18" s="96"/>
      <x:c r="G18" s="96"/>
      <x:c r="H18" s="96"/>
      <x:c r="I18" s="96"/>
      <x:c r="J18" s="96"/>
      <x:c r="K18" s="96"/>
      <x:c r="L18" s="96"/>
      <x:c r="M18" s="59"/>
      <x:c r="N18" s="59"/>
      <x:c r="O18" s="59"/>
    </x:row>
    <x:row r="19">
      <x:c r="A19" s="96"/>
      <x:c r="B19" s="96"/>
      <x:c r="C19" s="96"/>
      <x:c r="D19" s="96"/>
      <x:c r="E19" s="96"/>
      <x:c r="F19" s="96"/>
      <x:c r="G19" s="96"/>
      <x:c r="H19" s="96"/>
      <x:c r="I19" s="96"/>
      <x:c r="J19" s="96"/>
      <x:c r="K19" s="96"/>
      <x:c r="L19" s="96"/>
      <x:c r="M19" s="59"/>
      <x:c r="N19" s="59"/>
      <x:c r="O19" s="59"/>
    </x:row>
    <x:row r="20">
      <x:c r="A20" s="96"/>
      <x:c r="B20" s="96"/>
      <x:c r="C20" s="96"/>
      <x:c r="D20" s="96"/>
      <x:c r="E20" s="96"/>
      <x:c r="F20" s="96"/>
      <x:c r="G20" s="96"/>
      <x:c r="H20" s="96"/>
      <x:c r="I20" s="96"/>
      <x:c r="J20" s="96"/>
      <x:c r="K20" s="96"/>
      <x:c r="L20" s="96"/>
      <x:c r="M20" s="59"/>
      <x:c r="N20" s="59"/>
      <x:c r="O20" s="59"/>
    </x:row>
    <x:row r="21">
      <x:c r="A21" s="108" t="str">
        <x:v>Projeto</x:v>
      </x:c>
      <x:c r="B21" s="109" t="str">
        <x:v>Orçamento</x:v>
      </x:c>
      <x:c r="C21" s="110" t="str">
        <x:v>Custo previsto</x:v>
      </x:c>
      <x:c r="D21" s="96"/>
      <x:c r="E21" s="96"/>
      <x:c r="F21" s="96"/>
      <x:c r="G21" s="96"/>
      <x:c r="H21" s="96"/>
      <x:c r="I21" s="96"/>
      <x:c r="J21" s="96"/>
      <x:c r="K21" s="96"/>
      <x:c r="L21" s="96"/>
      <x:c r="M21" s="59"/>
      <x:c r="N21" s="59"/>
      <x:c r="O21" s="59"/>
    </x:row>
    <x:row r="22">
      <x:c r="A22" s="111" t="str">
        <x:v>PMO Corporativo</x:v>
      </x:c>
      <x:c r="B22" s="113" t="n">
        <x:f>Projetos!L6</x:f>
        <x:v>850000</x:v>
      </x:c>
      <x:c r="C22" s="113" t="n">
        <x:f>Projetos!N6</x:f>
        <x:v>900000</x:v>
      </x:c>
      <x:c r="D22" s="96"/>
      <x:c r="E22" s="96"/>
      <x:c r="F22" s="96"/>
      <x:c r="G22" s="96"/>
      <x:c r="H22" s="96"/>
      <x:c r="I22" s="96"/>
      <x:c r="J22" s="96"/>
      <x:c r="K22" s="96"/>
      <x:c r="L22" s="96"/>
      <x:c r="M22" s="59"/>
      <x:c r="N22" s="59"/>
      <x:c r="O22" s="59"/>
    </x:row>
    <x:row r="23">
      <x:c r="A23" s="114" t="str">
        <x:v>Portal de Indicadores</x:v>
      </x:c>
      <x:c r="B23" s="116" t="n">
        <x:f>Projetos!L7</x:f>
        <x:v>620000</x:v>
      </x:c>
      <x:c r="C23" s="116" t="n">
        <x:f>Projetos!N7</x:f>
        <x:v>600000</x:v>
      </x:c>
      <x:c r="D23" s="96"/>
      <x:c r="E23" s="96"/>
      <x:c r="F23" s="96"/>
      <x:c r="G23" s="96"/>
      <x:c r="H23" s="96"/>
      <x:c r="I23" s="96"/>
      <x:c r="J23" s="96"/>
      <x:c r="K23" s="96"/>
      <x:c r="L23" s="96"/>
      <x:c r="M23" s="59"/>
      <x:c r="N23" s="59"/>
      <x:c r="O23" s="59"/>
    </x:row>
    <x:row r="24">
      <x:c r="A24" s="114" t="str">
        <x:v>Ciclo de Metas</x:v>
      </x:c>
      <x:c r="B24" s="116" t="n">
        <x:f>Projetos!L8</x:f>
        <x:v>410000</x:v>
      </x:c>
      <x:c r="C24" s="116" t="n">
        <x:f>Projetos!N8</x:f>
        <x:v>430000</x:v>
      </x:c>
      <x:c r="D24" s="96"/>
      <x:c r="E24" s="96"/>
      <x:c r="F24" s="96"/>
      <x:c r="G24" s="96"/>
      <x:c r="H24" s="96"/>
      <x:c r="I24" s="96"/>
      <x:c r="J24" s="96"/>
      <x:c r="K24" s="96"/>
      <x:c r="L24" s="96"/>
      <x:c r="M24" s="59"/>
      <x:c r="N24" s="59"/>
      <x:c r="O24" s="59"/>
    </x:row>
    <x:row r="25">
      <x:c r="A25" s="114" t="str">
        <x:v>Prestação de Contas</x:v>
      </x:c>
      <x:c r="B25" s="116" t="n">
        <x:f>Projetos!L9</x:f>
        <x:v>280000</x:v>
      </x:c>
      <x:c r="C25" s="116" t="n">
        <x:f>Projetos!N9</x:f>
        <x:v>270000</x:v>
      </x:c>
      <x:c r="D25" s="96"/>
      <x:c r="E25" s="96"/>
      <x:c r="F25" s="96"/>
      <x:c r="G25" s="96"/>
      <x:c r="H25" s="96"/>
      <x:c r="I25" s="96"/>
      <x:c r="J25" s="96"/>
      <x:c r="K25" s="96"/>
      <x:c r="L25" s="96"/>
      <x:c r="M25" s="59"/>
      <x:c r="N25" s="59"/>
      <x:c r="O25" s="59"/>
    </x:row>
    <x:row r="26">
      <x:c r="A26" s="114" t="str">
        <x:v>Processo de Suprimentos</x:v>
      </x:c>
      <x:c r="B26" s="116" t="n">
        <x:f>Projetos!L10</x:f>
        <x:v>530000</x:v>
      </x:c>
      <x:c r="C26" s="116" t="n">
        <x:f>Projetos!N10</x:f>
        <x:v>610000</x:v>
      </x:c>
      <x:c r="D26" s="96"/>
      <x:c r="E26" s="96"/>
      <x:c r="F26" s="96"/>
      <x:c r="G26" s="96"/>
      <x:c r="H26" s="96"/>
      <x:c r="I26" s="96"/>
      <x:c r="J26" s="96"/>
      <x:c r="K26" s="96"/>
      <x:c r="L26" s="96"/>
      <x:c r="M26" s="59"/>
      <x:c r="N26" s="59"/>
      <x:c r="O26" s="59"/>
    </x:row>
    <x:row r="27">
      <x:c r="A27" s="114" t="str">
        <x:v>Modernização de Unidades</x:v>
      </x:c>
      <x:c r="B27" s="116" t="n">
        <x:f>Projetos!L11</x:f>
        <x:v>1850000</x:v>
      </x:c>
      <x:c r="C27" s="116" t="n">
        <x:f>Projetos!N11</x:f>
        <x:v>1790000</x:v>
      </x:c>
      <x:c r="D27" s="96"/>
      <x:c r="E27" s="96"/>
      <x:c r="F27" s="96"/>
      <x:c r="G27" s="96"/>
      <x:c r="H27" s="96"/>
      <x:c r="I27" s="96"/>
      <x:c r="J27" s="96"/>
      <x:c r="K27" s="96"/>
      <x:c r="L27" s="96"/>
      <x:c r="M27" s="59"/>
      <x:c r="N27" s="59"/>
      <x:c r="O27" s="59"/>
    </x:row>
    <x:row r="28">
      <x:c r="A28" s="114" t="str">
        <x:v>Gestão do Conhecimento</x:v>
      </x:c>
      <x:c r="B28" s="116" t="n">
        <x:f>Projetos!L12</x:f>
        <x:v>190000</x:v>
      </x:c>
      <x:c r="C28" s="116" t="n">
        <x:f>Projetos!N12</x:f>
        <x:v>180000</x:v>
      </x:c>
      <x:c r="D28" s="96"/>
      <x:c r="E28" s="96"/>
      <x:c r="F28" s="96"/>
      <x:c r="G28" s="96"/>
      <x:c r="H28" s="96"/>
      <x:c r="I28" s="96"/>
      <x:c r="J28" s="96"/>
      <x:c r="K28" s="96"/>
      <x:c r="L28" s="96"/>
      <x:c r="M28" s="59"/>
      <x:c r="N28" s="59"/>
      <x:c r="O28" s="59"/>
    </x:row>
    <x:row r="29">
      <x:c r="A29" s="117" t="str">
        <x:v>Jornada Digital</x:v>
      </x:c>
      <x:c r="B29" s="119" t="n">
        <x:f>Projetos!L13</x:f>
        <x:v>740000</x:v>
      </x:c>
      <x:c r="C29" s="119" t="n">
        <x:f>Projetos!N13</x:f>
        <x:v>760000</x:v>
      </x:c>
      <x:c r="D29" s="96"/>
      <x:c r="E29" s="96"/>
      <x:c r="F29" s="96"/>
      <x:c r="G29" s="96"/>
      <x:c r="H29" s="96"/>
      <x:c r="I29" s="96"/>
      <x:c r="J29" s="96"/>
      <x:c r="K29" s="96"/>
      <x:c r="L29" s="96"/>
      <x:c r="M29" s="59"/>
      <x:c r="N29" s="59"/>
      <x:c r="O29" s="59"/>
    </x:row>
    <x:row r="30">
      <x:c r="A30" s="96"/>
      <x:c r="B30" s="96"/>
      <x:c r="C30" s="96"/>
      <x:c r="D30" s="96"/>
      <x:c r="E30" s="96"/>
      <x:c r="F30" s="96"/>
      <x:c r="G30" s="96"/>
      <x:c r="H30" s="96"/>
      <x:c r="I30" s="96"/>
      <x:c r="J30" s="96"/>
      <x:c r="K30" s="96"/>
      <x:c r="L30" s="96"/>
      <x:c r="M30" s="59"/>
      <x:c r="N30" s="59"/>
      <x:c r="O30" s="59"/>
    </x:row>
    <x:row r="31">
      <x:c r="A31" s="96"/>
      <x:c r="B31" s="96"/>
      <x:c r="C31" s="96"/>
      <x:c r="D31" s="96"/>
      <x:c r="E31" s="96"/>
      <x:c r="F31" s="96"/>
      <x:c r="G31" s="96"/>
      <x:c r="H31" s="96"/>
      <x:c r="I31" s="96"/>
      <x:c r="J31" s="96"/>
      <x:c r="K31" s="96"/>
      <x:c r="L31" s="96"/>
      <x:c r="M31" s="59"/>
      <x:c r="N31" s="59"/>
      <x:c r="O31" s="59"/>
    </x:row>
    <x:row r="32">
      <x:c r="A32" s="96"/>
      <x:c r="B32" s="96"/>
      <x:c r="C32" s="96"/>
      <x:c r="D32" s="96"/>
      <x:c r="E32" s="96"/>
      <x:c r="F32" s="96"/>
      <x:c r="G32" s="96"/>
      <x:c r="H32" s="96"/>
      <x:c r="I32" s="96"/>
      <x:c r="J32" s="96"/>
      <x:c r="K32" s="96"/>
      <x:c r="L32" s="96"/>
      <x:c r="M32" s="59"/>
      <x:c r="N32" s="59"/>
      <x:c r="O32" s="59"/>
    </x:row>
    <x:row r="33">
      <x:c r="A33" s="96"/>
      <x:c r="B33" s="96"/>
      <x:c r="C33" s="96"/>
      <x:c r="D33" s="96"/>
      <x:c r="E33" s="96"/>
      <x:c r="F33" s="96"/>
      <x:c r="G33" s="96"/>
      <x:c r="H33" s="96"/>
      <x:c r="I33" s="96"/>
      <x:c r="J33" s="96"/>
      <x:c r="K33" s="96"/>
      <x:c r="L33" s="96"/>
      <x:c r="M33" s="59"/>
      <x:c r="N33" s="59"/>
      <x:c r="O33" s="59"/>
    </x:row>
    <x:row r="34">
      <x:c r="A34" s="96"/>
      <x:c r="B34" s="96"/>
      <x:c r="C34" s="96"/>
      <x:c r="D34" s="96"/>
      <x:c r="E34" s="96"/>
      <x:c r="F34" s="96"/>
      <x:c r="G34" s="96"/>
      <x:c r="H34" s="96"/>
      <x:c r="I34" s="96"/>
      <x:c r="J34" s="96"/>
      <x:c r="K34" s="96"/>
      <x:c r="L34" s="96"/>
      <x:c r="M34" s="59"/>
      <x:c r="N34" s="59"/>
      <x:c r="O34" s="59"/>
    </x:row>
    <x:row r="35">
      <x:c r="A35" s="96"/>
      <x:c r="B35" s="96"/>
      <x:c r="C35" s="96"/>
      <x:c r="D35" s="96"/>
      <x:c r="E35" s="96"/>
      <x:c r="F35" s="96"/>
      <x:c r="G35" s="96"/>
      <x:c r="H35" s="96"/>
      <x:c r="I35" s="96"/>
      <x:c r="J35" s="96"/>
      <x:c r="K35" s="96"/>
      <x:c r="L35" s="96"/>
      <x:c r="M35" s="59"/>
      <x:c r="N35" s="59"/>
      <x:c r="O35" s="59"/>
    </x:row>
    <x:row r="36">
      <x:c r="A36" s="96"/>
      <x:c r="B36" s="96"/>
      <x:c r="C36" s="96"/>
      <x:c r="D36" s="96"/>
      <x:c r="E36" s="96"/>
      <x:c r="F36" s="96"/>
      <x:c r="G36" s="96"/>
      <x:c r="H36" s="96"/>
      <x:c r="I36" s="96"/>
      <x:c r="J36" s="96"/>
      <x:c r="K36" s="96"/>
      <x:c r="L36" s="96"/>
      <x:c r="M36" s="59"/>
      <x:c r="N36" s="59"/>
      <x:c r="O36" s="59"/>
    </x:row>
    <x:row r="37">
      <x:c r="A37" s="96"/>
      <x:c r="B37" s="96"/>
      <x:c r="C37" s="96"/>
      <x:c r="D37" s="96"/>
      <x:c r="E37" s="96"/>
      <x:c r="F37" s="96"/>
      <x:c r="G37" s="96"/>
      <x:c r="H37" s="96"/>
      <x:c r="I37" s="96"/>
      <x:c r="J37" s="96"/>
      <x:c r="K37" s="96"/>
      <x:c r="L37" s="96"/>
      <x:c r="M37" s="59"/>
      <x:c r="N37" s="59"/>
      <x:c r="O37" s="59"/>
    </x:row>
    <x:row r="38">
      <x:c r="A38" s="96"/>
      <x:c r="B38" s="96"/>
      <x:c r="C38" s="96"/>
      <x:c r="D38" s="96"/>
      <x:c r="E38" s="96"/>
      <x:c r="F38" s="96"/>
      <x:c r="G38" s="96"/>
      <x:c r="H38" s="96"/>
      <x:c r="I38" s="96"/>
      <x:c r="J38" s="96"/>
      <x:c r="K38" s="96"/>
      <x:c r="L38" s="96"/>
      <x:c r="M38" s="59"/>
      <x:c r="N38" s="59"/>
      <x:c r="O38" s="59"/>
    </x:row>
    <x:row r="39">
      <x:c r="A39" s="96"/>
      <x:c r="B39" s="96"/>
      <x:c r="C39" s="96"/>
      <x:c r="D39" s="96"/>
      <x:c r="E39" s="96"/>
      <x:c r="F39" s="96"/>
      <x:c r="G39" s="96"/>
      <x:c r="H39" s="96"/>
      <x:c r="I39" s="96"/>
      <x:c r="J39" s="96"/>
      <x:c r="K39" s="96"/>
      <x:c r="L39" s="96"/>
      <x:c r="M39" s="59"/>
      <x:c r="N39" s="59"/>
      <x:c r="O39" s="59"/>
    </x:row>
    <x:row r="40">
      <x:c r="A40" s="96"/>
      <x:c r="B40" s="96"/>
      <x:c r="C40" s="96"/>
      <x:c r="D40" s="96"/>
      <x:c r="E40" s="96"/>
      <x:c r="F40" s="96"/>
      <x:c r="G40" s="96"/>
      <x:c r="H40" s="96"/>
      <x:c r="I40" s="96"/>
      <x:c r="J40" s="96"/>
      <x:c r="K40" s="96"/>
      <x:c r="L40" s="96"/>
      <x:c r="M40" s="59"/>
      <x:c r="N40" s="59"/>
      <x:c r="O40" s="59"/>
    </x:row>
  </x:sheetData>
  <x:conditionalFormatting sqref="B10:B17">
    <x:cfRule type="containsText" dxfId="10" priority="1" operator="containsText" text="Crítico"/>
    <x:cfRule type="containsText" dxfId="11" priority="2" operator="containsText" text="Atenção"/>
    <x:cfRule type="containsText" dxfId="12" priority="3" operator="containsText" text="No prazo"/>
  </x:conditionalFormatting>
  <x:pageMargins left="0.7" right="0.7" top="0.75" bottom="0.75" header="0.3" footer="0.3"/>
  <x:drawing xmlns:r="http://schemas.openxmlformats.org/officeDocument/2006/relationships" r:id="R4d27ce9a90ee44ff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12" hidden="0" customWidth="1"/>
    <x:col min="2" max="2" width="36" hidden="0" customWidth="1"/>
    <x:col min="3" max="3" width="24" hidden="0" customWidth="1"/>
    <x:col min="4" max="4" width="24" hidden="0" customWidth="1"/>
    <x:col min="5" max="5" width="22" hidden="0" customWidth="1"/>
    <x:col min="6" max="6" width="14" hidden="0" customWidth="1"/>
    <x:col min="7" max="7" width="13" hidden="0" customWidth="1"/>
    <x:col min="8" max="8" width="13" hidden="0" customWidth="1"/>
    <x:col min="9" max="9" width="13" hidden="0" customWidth="1"/>
    <x:col min="10" max="10" width="13" hidden="0" customWidth="1"/>
    <x:col min="11" max="11" width="12" hidden="0" customWidth="1"/>
    <x:col min="12" max="12" width="16" hidden="0" customWidth="1"/>
    <x:col min="13" max="13" width="16" hidden="0" customWidth="1"/>
    <x:col min="14" max="14" width="16" hidden="0" customWidth="1"/>
    <x:col min="15" max="15" width="18" hidden="0" customWidth="1"/>
    <x:col min="16" max="16" width="16" hidden="0" customWidth="1"/>
    <x:col min="17" max="17" width="10" hidden="0" customWidth="1"/>
    <x:col min="18" max="18" width="10" hidden="0" customWidth="1"/>
    <x:col min="19" max="19" width="20" hidden="0" customWidth="1"/>
    <x:col min="20" max="20" width="16" hidden="0" customWidth="1"/>
    <x:col min="21" max="21" width="44" hidden="0" customWidth="1"/>
  </x:cols>
  <x:sheetData>
    <x:row r="1">
      <x:c r="A1" s="59"/>
      <x:c r="B1" s="59"/>
      <x:c r="C1" s="59"/>
      <x:c r="D1" s="59"/>
      <x:c r="E1" s="59"/>
      <x:c r="F1" s="59"/>
      <x:c r="G1" s="59"/>
      <x:c r="H1" s="59"/>
      <x:c r="I1" s="59"/>
      <x:c r="J1" s="59"/>
      <x:c r="K1" s="59"/>
      <x:c r="L1" s="59"/>
      <x:c r="M1" s="59"/>
      <x:c r="N1" s="59"/>
      <x:c r="O1" s="59"/>
      <x:c r="P1" s="59"/>
      <x:c r="Q1" s="59"/>
      <x:c r="R1" s="59"/>
      <x:c r="S1" s="59"/>
      <x:c r="T1" s="59"/>
      <x:c r="U1" s="59"/>
    </x:row>
    <x:row r="2" ht="23" customHeight="1">
      <x:c r="A2" s="5" t="str">
        <x:v>Base integrada de projetos</x:v>
      </x:c>
      <x:c r="B2" s="61"/>
      <x:c r="C2" s="61"/>
      <x:c r="D2" s="61"/>
      <x:c r="E2" s="61"/>
      <x:c r="F2" s="61"/>
      <x:c r="G2" s="61"/>
      <x:c r="H2" s="61"/>
      <x:c r="I2" s="61"/>
      <x:c r="J2" s="61"/>
      <x:c r="K2" s="61"/>
      <x:c r="L2" s="61"/>
      <x:c r="M2" s="61"/>
      <x:c r="N2" s="61"/>
      <x:c r="O2" s="61"/>
      <x:c r="P2" s="61"/>
      <x:c r="Q2" s="61"/>
      <x:c r="R2" s="61"/>
      <x:c r="S2" s="61"/>
      <x:c r="T2" s="61"/>
      <x:c r="U2" s="61"/>
    </x:row>
    <x:row r="3" ht="23" customHeight="1">
      <x:c r="A3" s="7" t="str">
        <x:v>Dados fictícios para simulação de governança e tomada de decisão.</x:v>
      </x:c>
      <x:c r="B3" s="59"/>
      <x:c r="C3" s="59"/>
      <x:c r="D3" s="59"/>
      <x:c r="E3" s="59"/>
      <x:c r="F3" s="59"/>
      <x:c r="G3" s="59"/>
      <x:c r="H3" s="59"/>
      <x:c r="I3" s="59"/>
      <x:c r="J3" s="59"/>
      <x:c r="K3" s="59"/>
      <x:c r="L3" s="59"/>
      <x:c r="M3" s="59"/>
      <x:c r="N3" s="59"/>
      <x:c r="O3" s="59"/>
      <x:c r="P3" s="59"/>
      <x:c r="Q3" s="59"/>
      <x:c r="R3" s="59"/>
      <x:c r="S3" s="59"/>
      <x:c r="T3" s="59"/>
      <x:c r="U3" s="59"/>
    </x:row>
    <x:row r="4">
      <x:c r="A4" s="59"/>
      <x:c r="B4" s="59"/>
      <x:c r="C4" s="59"/>
      <x:c r="D4" s="59"/>
      <x:c r="E4" s="59"/>
      <x:c r="F4" s="59"/>
      <x:c r="G4" s="59"/>
      <x:c r="H4" s="59"/>
      <x:c r="I4" s="59"/>
      <x:c r="J4" s="59"/>
      <x:c r="K4" s="59"/>
      <x:c r="L4" s="59"/>
      <x:c r="M4" s="59"/>
      <x:c r="N4" s="59"/>
      <x:c r="O4" s="59"/>
      <x:c r="P4" s="59"/>
      <x:c r="Q4" s="59"/>
      <x:c r="R4" s="59"/>
      <x:c r="S4" s="59"/>
      <x:c r="T4" s="59"/>
      <x:c r="U4" s="59"/>
    </x:row>
    <x:row r="5">
      <x:c r="A5" s="16" t="str">
        <x:v>ID</x:v>
      </x:c>
      <x:c r="B5" s="17" t="str">
        <x:v>Projeto</x:v>
      </x:c>
      <x:c r="C5" s="17" t="str">
        <x:v>Pilar estratégico</x:v>
      </x:c>
      <x:c r="D5" s="17" t="str">
        <x:v>Sponsor</x:v>
      </x:c>
      <x:c r="E5" s="17" t="str">
        <x:v>Líder</x:v>
      </x:c>
      <x:c r="F5" s="17" t="str">
        <x:v>Metodologia</x:v>
      </x:c>
      <x:c r="G5" s="17" t="str">
        <x:v>Início</x:v>
      </x:c>
      <x:c r="H5" s="17" t="str">
        <x:v>Fim baseline</x:v>
      </x:c>
      <x:c r="I5" s="17" t="str">
        <x:v>Fim previsto</x:v>
      </x:c>
      <x:c r="J5" s="17" t="str">
        <x:v>Status</x:v>
      </x:c>
      <x:c r="K5" s="17" t="str">
        <x:v>Prioridade</x:v>
      </x:c>
      <x:c r="L5" s="17" t="str">
        <x:v>Orçamento</x:v>
      </x:c>
      <x:c r="M5" s="17" t="str">
        <x:v>Custo realizado</x:v>
      </x:c>
      <x:c r="N5" s="17" t="str">
        <x:v>Custo previsto</x:v>
      </x:c>
      <x:c r="O5" s="17" t="str">
        <x:v>Progresso planejado</x:v>
      </x:c>
      <x:c r="P5" s="17" t="str">
        <x:v>Progresso real</x:v>
      </x:c>
      <x:c r="Q5" s="17" t="str">
        <x:v>SPI</x:v>
      </x:c>
      <x:c r="R5" s="17" t="str">
        <x:v>CPI</x:v>
      </x:c>
      <x:c r="S5" s="17" t="str">
        <x:v>Benefício anual estimado</x:v>
      </x:c>
      <x:c r="T5" s="17" t="str">
        <x:v>Desvio previsto</x:v>
      </x:c>
      <x:c r="U5" s="18" t="str">
        <x:v>Próxima decisão</x:v>
      </x:c>
    </x:row>
    <x:row r="6">
      <x:c r="A6" s="73" t="str">
        <x:v>PJT-001</x:v>
      </x:c>
      <x:c r="B6" s="73" t="str">
        <x:v>Implantação do PMO Corporativo</x:v>
      </x:c>
      <x:c r="C6" s="73" t="str">
        <x:v>Governança e estratégia</x:v>
      </x:c>
      <x:c r="D6" s="73" t="str">
        <x:v>Diretoria Executiva</x:v>
      </x:c>
      <x:c r="E6" s="73" t="str">
        <x:v>Elisângela Vieira</x:v>
      </x:c>
      <x:c r="F6" s="73" t="str">
        <x:v>Híbrida</x:v>
      </x:c>
      <x:c r="G6" s="82" t="n">
        <x:v>46037</x:v>
      </x:c>
      <x:c r="H6" s="82" t="n">
        <x:v>46356</x:v>
      </x:c>
      <x:c r="I6" s="82" t="n">
        <x:v>46374</x:v>
      </x:c>
      <x:c r="J6" s="73" t="str">
        <x:v>Atenção</x:v>
      </x:c>
      <x:c r="K6" s="73" t="str">
        <x:v>Alta</x:v>
      </x:c>
      <x:c r="L6" s="75" t="n">
        <x:v>850000</x:v>
      </x:c>
      <x:c r="M6" s="75" t="n">
        <x:v>310000</x:v>
      </x:c>
      <x:c r="N6" s="75" t="n">
        <x:v>900000</x:v>
      </x:c>
      <x:c r="O6" s="83" t="n">
        <x:v>0.55</x:v>
      </x:c>
      <x:c r="P6" s="83" t="n">
        <x:v>0.48</x:v>
      </x:c>
      <x:c r="Q6" s="74" t="n">
        <x:f>IF(O6=0,"",P6/O6)</x:f>
        <x:v>0.8727272727272726</x:v>
      </x:c>
      <x:c r="R6" s="74" t="n">
        <x:f>IF(M6=0,"",(L6*P6)/M6)</x:f>
        <x:v>1.3161290322580645</x:v>
      </x:c>
      <x:c r="S6" s="75" t="n">
        <x:v>1200000</x:v>
      </x:c>
      <x:c r="T6" s="75" t="n">
        <x:f>L6-N6</x:f>
        <x:v>-50000</x:v>
      </x:c>
      <x:c r="U6" s="73" t="str">
        <x:v>Aprovar modelo único de stage-gates</x:v>
      </x:c>
    </x:row>
    <x:row r="7">
      <x:c r="A7" s="76" t="str">
        <x:v>PJT-002</x:v>
      </x:c>
      <x:c r="B7" s="76" t="str">
        <x:v>Portal Integrado de Indicadores</x:v>
      </x:c>
      <x:c r="C7" s="76" t="str">
        <x:v>Dados e tecnologia</x:v>
      </x:c>
      <x:c r="D7" s="76" t="str">
        <x:v>Diretoria de Operações</x:v>
      </x:c>
      <x:c r="E7" s="76" t="str">
        <x:v>Coordenação de Dados</x:v>
      </x:c>
      <x:c r="F7" s="76" t="str">
        <x:v>Ágil</x:v>
      </x:c>
      <x:c r="G7" s="84" t="n">
        <x:v>46056</x:v>
      </x:c>
      <x:c r="H7" s="84" t="n">
        <x:v>46326</x:v>
      </x:c>
      <x:c r="I7" s="84" t="n">
        <x:v>46315</x:v>
      </x:c>
      <x:c r="J7" s="76" t="str">
        <x:v>No prazo</x:v>
      </x:c>
      <x:c r="K7" s="76" t="str">
        <x:v>Alta</x:v>
      </x:c>
      <x:c r="L7" s="78" t="n">
        <x:v>620000</x:v>
      </x:c>
      <x:c r="M7" s="78" t="n">
        <x:v>250000</x:v>
      </x:c>
      <x:c r="N7" s="78" t="n">
        <x:v>600000</x:v>
      </x:c>
      <x:c r="O7" s="85" t="n">
        <x:v>0.52</x:v>
      </x:c>
      <x:c r="P7" s="85" t="n">
        <x:v>0.58</x:v>
      </x:c>
      <x:c r="Q7" s="77" t="n">
        <x:f>IF(O7=0,"",P7/O7)</x:f>
        <x:v>1.1153846153846152</x:v>
      </x:c>
      <x:c r="R7" s="77" t="n">
        <x:f>IF(M7=0,"",(L7*P7)/M7)</x:f>
        <x:v>1.4384</x:v>
      </x:c>
      <x:c r="S7" s="78" t="n">
        <x:v>950000</x:v>
      </x:c>
      <x:c r="T7" s="78" t="n">
        <x:f>L7-N7</x:f>
        <x:v>20000</x:v>
      </x:c>
      <x:c r="U7" s="76" t="str">
        <x:v>Validar protótipo do painel executivo</x:v>
      </x:c>
    </x:row>
    <x:row r="8">
      <x:c r="A8" s="76" t="str">
        <x:v>PJT-003</x:v>
      </x:c>
      <x:c r="B8" s="76" t="str">
        <x:v>Padronização do Ciclo de Metas</x:v>
      </x:c>
      <x:c r="C8" s="76" t="str">
        <x:v>Excelência de gestão</x:v>
      </x:c>
      <x:c r="D8" s="76" t="str">
        <x:v>Diretoria de Pessoas</x:v>
      </x:c>
      <x:c r="E8" s="76" t="str">
        <x:v>PMO Corporativo</x:v>
      </x:c>
      <x:c r="F8" s="76" t="str">
        <x:v>Híbrida</x:v>
      </x:c>
      <x:c r="G8" s="84" t="n">
        <x:v>46042</x:v>
      </x:c>
      <x:c r="H8" s="84" t="n">
        <x:v>46295</x:v>
      </x:c>
      <x:c r="I8" s="84" t="n">
        <x:v>46310</x:v>
      </x:c>
      <x:c r="J8" s="76" t="str">
        <x:v>Atenção</x:v>
      </x:c>
      <x:c r="K8" s="76" t="str">
        <x:v>Alta</x:v>
      </x:c>
      <x:c r="L8" s="78" t="n">
        <x:v>410000</x:v>
      </x:c>
      <x:c r="M8" s="78" t="n">
        <x:v>210000</x:v>
      </x:c>
      <x:c r="N8" s="78" t="n">
        <x:v>430000</x:v>
      </x:c>
      <x:c r="O8" s="85" t="n">
        <x:v>0.68</x:v>
      </x:c>
      <x:c r="P8" s="85" t="n">
        <x:v>0.61</x:v>
      </x:c>
      <x:c r="Q8" s="77" t="n">
        <x:f>IF(O8=0,"",P8/O8)</x:f>
        <x:v>0.8970588235294117</x:v>
      </x:c>
      <x:c r="R8" s="77" t="n">
        <x:f>IF(M8=0,"",(L8*P8)/M8)</x:f>
        <x:v>1.190952380952381</x:v>
      </x:c>
      <x:c r="S8" s="78" t="n">
        <x:v>450000</x:v>
      </x:c>
      <x:c r="T8" s="78" t="n">
        <x:f>L8-N8</x:f>
        <x:v>-20000</x:v>
      </x:c>
      <x:c r="U8" s="76" t="str">
        <x:v>Concluir pactuação dos indicadores corporativos</x:v>
      </x:c>
    </x:row>
    <x:row r="9">
      <x:c r="A9" s="76" t="str">
        <x:v>PJT-004</x:v>
      </x:c>
      <x:c r="B9" s="76" t="str">
        <x:v>Automação de Prestação de Contas</x:v>
      </x:c>
      <x:c r="C9" s="76" t="str">
        <x:v>Eficiência operacional</x:v>
      </x:c>
      <x:c r="D9" s="76" t="str">
        <x:v>Diretoria Financeira</x:v>
      </x:c>
      <x:c r="E9" s="76" t="str">
        <x:v>Squad de Automação</x:v>
      </x:c>
      <x:c r="F9" s="76" t="str">
        <x:v>Ágil</x:v>
      </x:c>
      <x:c r="G9" s="84" t="n">
        <x:v>46091</x:v>
      </x:c>
      <x:c r="H9" s="84" t="n">
        <x:v>46371</x:v>
      </x:c>
      <x:c r="I9" s="84" t="n">
        <x:v>46361</x:v>
      </x:c>
      <x:c r="J9" s="76" t="str">
        <x:v>No prazo</x:v>
      </x:c>
      <x:c r="K9" s="76" t="str">
        <x:v>Média</x:v>
      </x:c>
      <x:c r="L9" s="78" t="n">
        <x:v>280000</x:v>
      </x:c>
      <x:c r="M9" s="78" t="n">
        <x:v>120000</x:v>
      </x:c>
      <x:c r="N9" s="78" t="n">
        <x:v>270000</x:v>
      </x:c>
      <x:c r="O9" s="85" t="n">
        <x:v>0.45</x:v>
      </x:c>
      <x:c r="P9" s="85" t="n">
        <x:v>0.5</x:v>
      </x:c>
      <x:c r="Q9" s="77" t="n">
        <x:f>IF(O9=0,"",P9/O9)</x:f>
        <x:v>1.1111111111111112</x:v>
      </x:c>
      <x:c r="R9" s="77" t="n">
        <x:f>IF(M9=0,"",(L9*P9)/M9)</x:f>
        <x:v>1.1666666666666667</x:v>
      </x:c>
      <x:c r="S9" s="78" t="n">
        <x:v>380000</x:v>
      </x:c>
      <x:c r="T9" s="78" t="n">
        <x:f>L9-N9</x:f>
        <x:v>10000</x:v>
      </x:c>
      <x:c r="U9" s="76" t="str">
        <x:v>Liberar integração para ambiente de testes</x:v>
      </x:c>
    </x:row>
    <x:row r="10">
      <x:c r="A10" s="76" t="str">
        <x:v>PJT-005</x:v>
      </x:c>
      <x:c r="B10" s="76" t="str">
        <x:v>Otimização do Processo de Suprimentos</x:v>
      </x:c>
      <x:c r="C10" s="76" t="str">
        <x:v>Produtividade e custos</x:v>
      </x:c>
      <x:c r="D10" s="76" t="str">
        <x:v>Diretoria Administrativa</x:v>
      </x:c>
      <x:c r="E10" s="76" t="str">
        <x:v>Gerência de Processos</x:v>
      </x:c>
      <x:c r="F10" s="76" t="str">
        <x:v>Híbrida</x:v>
      </x:c>
      <x:c r="G10" s="84" t="n">
        <x:v>46030</x:v>
      </x:c>
      <x:c r="H10" s="84" t="n">
        <x:v>46265</x:v>
      </x:c>
      <x:c r="I10" s="84" t="n">
        <x:v>46305</x:v>
      </x:c>
      <x:c r="J10" s="76" t="str">
        <x:v>Crítico</x:v>
      </x:c>
      <x:c r="K10" s="76" t="str">
        <x:v>Alta</x:v>
      </x:c>
      <x:c r="L10" s="78" t="n">
        <x:v>530000</x:v>
      </x:c>
      <x:c r="M10" s="78" t="n">
        <x:v>330000</x:v>
      </x:c>
      <x:c r="N10" s="78" t="n">
        <x:v>610000</x:v>
      </x:c>
      <x:c r="O10" s="85" t="n">
        <x:v>0.72</x:v>
      </x:c>
      <x:c r="P10" s="85" t="n">
        <x:v>0.55</x:v>
      </x:c>
      <x:c r="Q10" s="77" t="n">
        <x:f>IF(O10=0,"",P10/O10)</x:f>
        <x:v>0.763888888888889</x:v>
      </x:c>
      <x:c r="R10" s="77" t="n">
        <x:f>IF(M10=0,"",(L10*P10)/M10)</x:f>
        <x:v>0.8833333333333333</x:v>
      </x:c>
      <x:c r="S10" s="78" t="n">
        <x:v>1100000</x:v>
      </x:c>
      <x:c r="T10" s="78" t="n">
        <x:f>L10-N10</x:f>
        <x:v>-80000</x:v>
      </x:c>
      <x:c r="U10" s="76" t="str">
        <x:v>Definir tratamento das exceções de compra</x:v>
      </x:c>
    </x:row>
    <x:row r="11">
      <x:c r="A11" s="76" t="str">
        <x:v>PJT-006</x:v>
      </x:c>
      <x:c r="B11" s="76" t="str">
        <x:v>Modernização de Unidades Operacionais</x:v>
      </x:c>
      <x:c r="C11" s="76" t="str">
        <x:v>Infraestrutura</x:v>
      </x:c>
      <x:c r="D11" s="76" t="str">
        <x:v>Diretoria de Operações</x:v>
      </x:c>
      <x:c r="E11" s="76" t="str">
        <x:v>Engenharia Corporativa</x:v>
      </x:c>
      <x:c r="F11" s="76" t="str">
        <x:v>Tradicional</x:v>
      </x:c>
      <x:c r="G11" s="84" t="n">
        <x:v>45978</x:v>
      </x:c>
      <x:c r="H11" s="84" t="n">
        <x:v>46376</x:v>
      </x:c>
      <x:c r="I11" s="84" t="n">
        <x:v>46368</x:v>
      </x:c>
      <x:c r="J11" s="76" t="str">
        <x:v>No prazo</x:v>
      </x:c>
      <x:c r="K11" s="76" t="str">
        <x:v>Alta</x:v>
      </x:c>
      <x:c r="L11" s="78" t="n">
        <x:v>1850000</x:v>
      </x:c>
      <x:c r="M11" s="78" t="n">
        <x:v>970000</x:v>
      </x:c>
      <x:c r="N11" s="78" t="n">
        <x:v>1790000</x:v>
      </x:c>
      <x:c r="O11" s="85" t="n">
        <x:v>0.6</x:v>
      </x:c>
      <x:c r="P11" s="85" t="n">
        <x:v>0.63</x:v>
      </x:c>
      <x:c r="Q11" s="77" t="n">
        <x:f>IF(O11=0,"",P11/O11)</x:f>
        <x:v>1.05</x:v>
      </x:c>
      <x:c r="R11" s="77" t="n">
        <x:f>IF(M11=0,"",(L11*P11)/M11)</x:f>
        <x:v>1.2015463917525773</x:v>
      </x:c>
      <x:c r="S11" s="78" t="n">
        <x:v>760000</x:v>
      </x:c>
      <x:c r="T11" s="78" t="n">
        <x:f>L11-N11</x:f>
        <x:v>60000</x:v>
      </x:c>
      <x:c r="U11" s="76" t="str">
        <x:v>Autorizar início do lote 3</x:v>
      </x:c>
    </x:row>
    <x:row r="12">
      <x:c r="A12" s="76" t="str">
        <x:v>PJT-007</x:v>
      </x:c>
      <x:c r="B12" s="76" t="str">
        <x:v>Programa de Gestão do Conhecimento</x:v>
      </x:c>
      <x:c r="C12" s="76" t="str">
        <x:v>Pessoas e cultura</x:v>
      </x:c>
      <x:c r="D12" s="76" t="str">
        <x:v>Diretoria de Pessoas</x:v>
      </x:c>
      <x:c r="E12" s="76" t="str">
        <x:v>Academia Corporativa</x:v>
      </x:c>
      <x:c r="F12" s="76" t="str">
        <x:v>Ágil</x:v>
      </x:c>
      <x:c r="G12" s="84" t="n">
        <x:v>46113</x:v>
      </x:c>
      <x:c r="H12" s="84" t="n">
        <x:v>46418</x:v>
      </x:c>
      <x:c r="I12" s="84" t="n">
        <x:v>46412</x:v>
      </x:c>
      <x:c r="J12" s="76" t="str">
        <x:v>No prazo</x:v>
      </x:c>
      <x:c r="K12" s="76" t="str">
        <x:v>Média</x:v>
      </x:c>
      <x:c r="L12" s="78" t="n">
        <x:v>190000</x:v>
      </x:c>
      <x:c r="M12" s="78" t="n">
        <x:v>60000</x:v>
      </x:c>
      <x:c r="N12" s="78" t="n">
        <x:v>180000</x:v>
      </x:c>
      <x:c r="O12" s="85" t="n">
        <x:v>0.4</x:v>
      </x:c>
      <x:c r="P12" s="85" t="n">
        <x:v>0.44</x:v>
      </x:c>
      <x:c r="Q12" s="77" t="n">
        <x:f>IF(O12=0,"",P12/O12)</x:f>
        <x:v>1.0999999999999999</x:v>
      </x:c>
      <x:c r="R12" s="77" t="n">
        <x:f>IF(M12=0,"",(L12*P12)/M12)</x:f>
        <x:v>1.3933333333333333</x:v>
      </x:c>
      <x:c r="S12" s="78" t="n">
        <x:v>240000</x:v>
      </x:c>
      <x:c r="T12" s="78" t="n">
        <x:f>L12-N12</x:f>
        <x:v>10000</x:v>
      </x:c>
      <x:c r="U12" s="76" t="str">
        <x:v>Priorizar trilhas da segunda onda</x:v>
      </x:c>
    </x:row>
    <x:row r="13">
      <x:c r="A13" s="79" t="str">
        <x:v>PJT-008</x:v>
      </x:c>
      <x:c r="B13" s="79" t="str">
        <x:v>Jornada Digital do Cliente Interno</x:v>
      </x:c>
      <x:c r="C13" s="79" t="str">
        <x:v>Experiência e serviços</x:v>
      </x:c>
      <x:c r="D13" s="79" t="str">
        <x:v>Diretoria de Tecnologia</x:v>
      </x:c>
      <x:c r="E13" s="79" t="str">
        <x:v>Produto Digital</x:v>
      </x:c>
      <x:c r="F13" s="79" t="str">
        <x:v>Ágil</x:v>
      </x:c>
      <x:c r="G13" s="86" t="n">
        <x:v>46071</x:v>
      </x:c>
      <x:c r="H13" s="86" t="n">
        <x:v>46354</x:v>
      </x:c>
      <x:c r="I13" s="86" t="n">
        <x:v>46364</x:v>
      </x:c>
      <x:c r="J13" s="79" t="str">
        <x:v>Atenção</x:v>
      </x:c>
      <x:c r="K13" s="79" t="str">
        <x:v>Média</x:v>
      </x:c>
      <x:c r="L13" s="81" t="n">
        <x:v>740000</x:v>
      </x:c>
      <x:c r="M13" s="81" t="n">
        <x:v>315000</x:v>
      </x:c>
      <x:c r="N13" s="81" t="n">
        <x:v>760000</x:v>
      </x:c>
      <x:c r="O13" s="87" t="n">
        <x:v>0.5</x:v>
      </x:c>
      <x:c r="P13" s="87" t="n">
        <x:v>0.46</x:v>
      </x:c>
      <x:c r="Q13" s="80" t="n">
        <x:f>IF(O13=0,"",P13/O13)</x:f>
        <x:v>0.92</x:v>
      </x:c>
      <x:c r="R13" s="80" t="n">
        <x:f>IF(M13=0,"",(L13*P13)/M13)</x:f>
        <x:v>1.0806349206349206</x:v>
      </x:c>
      <x:c r="S13" s="81" t="n">
        <x:v>880000</x:v>
      </x:c>
      <x:c r="T13" s="81" t="n">
        <x:f>L13-N13</x:f>
        <x:v>-20000</x:v>
      </x:c>
      <x:c r="U13" s="79" t="str">
        <x:v>Deliberar escopo mínimo da primeira versão</x:v>
      </x:c>
    </x:row>
  </x:sheetData>
  <x:conditionalFormatting sqref="J6:J13">
    <x:cfRule type="containsText" dxfId="0" priority="1" operator="containsText" text="Crítico"/>
    <x:cfRule type="containsText" dxfId="1" priority="2" operator="containsText" text="Atenção"/>
    <x:cfRule type="containsText" dxfId="2" priority="3" operator="containsText" text="No prazo"/>
  </x:conditionalFormatting>
  <x:dataValidations count="2">
    <x:dataValidation type="list" sqref="J6:J13">
      <x:formula1>"No prazo,Atenção,Crítico"</x:formula1>
    </x:dataValidation>
    <x:dataValidation type="list" sqref="F6:F13">
      <x:formula1>"Tradicional,Ágil,Híbrida"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458da926675e4225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xSplit="4" ySplit="5" topLeftCell="E6" activePane="bottomRight" state="frozen"/>
    </x:sheetView>
  </x:sheetViews>
  <x:sheetFormatPr defaultRowHeight="15"/>
  <x:cols>
    <x:col min="1" max="1" width="12" hidden="0" customWidth="1"/>
    <x:col min="2" max="2" width="12" hidden="0" customWidth="1"/>
    <x:col min="3" max="3" width="9" hidden="0" customWidth="1"/>
    <x:col min="4" max="4" width="42" hidden="0" customWidth="1"/>
    <x:col min="5" max="5" width="14" hidden="0" customWidth="1"/>
    <x:col min="6" max="6" width="12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2" hidden="0" customWidth="1"/>
    <x:col min="12" max="12" width="24" hidden="0" customWidth="1"/>
    <x:col min="13" max="13" width="15" hidden="0" customWidth="1"/>
    <x:col min="14" max="14" width="16" hidden="0" customWidth="1"/>
  </x:cols>
  <x:sheetData>
    <x:row r="1">
      <x:c r="A1" s="59"/>
      <x:c r="B1" s="59"/>
      <x:c r="C1" s="59"/>
      <x:c r="D1" s="59"/>
      <x:c r="E1" s="59"/>
      <x:c r="F1" s="59"/>
      <x:c r="G1" s="59"/>
      <x:c r="H1" s="59"/>
      <x:c r="I1" s="59"/>
      <x:c r="J1" s="59"/>
      <x:c r="K1" s="59"/>
      <x:c r="L1" s="59"/>
      <x:c r="M1" s="59"/>
      <x:c r="N1" s="59"/>
    </x:row>
    <x:row r="2" ht="23" customHeight="1">
      <x:c r="A2" s="5" t="str">
        <x:v>Cronograma integrado</x:v>
      </x:c>
      <x:c r="B2" s="61"/>
      <x:c r="C2" s="61"/>
      <x:c r="D2" s="61"/>
      <x:c r="E2" s="61"/>
      <x:c r="F2" s="61"/>
      <x:c r="G2" s="61"/>
      <x:c r="H2" s="61"/>
      <x:c r="I2" s="61"/>
      <x:c r="J2" s="61"/>
      <x:c r="K2" s="61"/>
      <x:c r="L2" s="61"/>
      <x:c r="M2" s="61"/>
      <x:c r="N2" s="61"/>
    </x:row>
    <x:row r="3" ht="23" customHeight="1">
      <x:c r="A3" s="7" t="str">
        <x:v>Estrutura de decomposição do trabalho, dependências e controle de execução.</x:v>
      </x:c>
      <x:c r="B3" s="59"/>
      <x:c r="C3" s="59"/>
      <x:c r="D3" s="59"/>
      <x:c r="E3" s="59"/>
      <x:c r="F3" s="59"/>
      <x:c r="G3" s="59"/>
      <x:c r="H3" s="59"/>
      <x:c r="I3" s="59"/>
      <x:c r="J3" s="59"/>
      <x:c r="K3" s="59"/>
      <x:c r="L3" s="59"/>
      <x:c r="M3" s="59"/>
      <x:c r="N3" s="59"/>
    </x:row>
    <x:row r="4">
      <x:c r="A4" s="59"/>
      <x:c r="B4" s="59"/>
      <x:c r="C4" s="59"/>
      <x:c r="D4" s="59"/>
      <x:c r="E4" s="59"/>
      <x:c r="F4" s="59"/>
      <x:c r="G4" s="59"/>
      <x:c r="H4" s="59"/>
      <x:c r="I4" s="59"/>
      <x:c r="J4" s="59"/>
      <x:c r="K4" s="59"/>
      <x:c r="L4" s="59"/>
      <x:c r="M4" s="59"/>
      <x:c r="N4" s="59"/>
    </x:row>
    <x:row r="5">
      <x:c r="A5" s="16" t="str">
        <x:v>ID tarefa</x:v>
      </x:c>
      <x:c r="B5" s="17" t="str">
        <x:v>Projeto ID</x:v>
      </x:c>
      <x:c r="C5" s="17" t="str">
        <x:v>WBS</x:v>
      </x:c>
      <x:c r="D5" s="17" t="str">
        <x:v>Atividade</x:v>
      </x:c>
      <x:c r="E5" s="17" t="str">
        <x:v>Duração (dias)</x:v>
      </x:c>
      <x:c r="F5" s="17" t="str">
        <x:v>Predecessora</x:v>
      </x:c>
      <x:c r="G5" s="17" t="str">
        <x:v>Início baseline</x:v>
      </x:c>
      <x:c r="H5" s="17" t="str">
        <x:v>Fim baseline</x:v>
      </x:c>
      <x:c r="I5" s="17" t="str">
        <x:v>Início real</x:v>
      </x:c>
      <x:c r="J5" s="17" t="str">
        <x:v>Fim previsto</x:v>
      </x:c>
      <x:c r="K5" s="17" t="str">
        <x:v>Progresso</x:v>
      </x:c>
      <x:c r="L5" s="17" t="str">
        <x:v>Responsável</x:v>
      </x:c>
      <x:c r="M5" s="17" t="str">
        <x:v>Caminho crítico</x:v>
      </x:c>
      <x:c r="N5" s="18" t="str">
        <x:v>Status</x:v>
      </x:c>
    </x:row>
    <x:row r="6">
      <x:c r="A6" s="73" t="str">
        <x:v>TSK-001</x:v>
      </x:c>
      <x:c r="B6" s="73" t="str">
        <x:v>PJT-001</x:v>
      </x:c>
      <x:c r="C6" s="73" t="str">
        <x:v>1.1</x:v>
      </x:c>
      <x:c r="D6" s="73" t="str">
        <x:v>Termo de abertura e business case</x:v>
      </x:c>
      <x:c r="E6" s="73" t="n">
        <x:v>10</x:v>
      </x:c>
      <x:c r="F6" s="73" t="str"/>
      <x:c r="G6" s="82" t="n">
        <x:v>46037</x:v>
      </x:c>
      <x:c r="H6" s="82" t="n">
        <x:v>46047</x:v>
      </x:c>
      <x:c r="I6" s="82" t="n">
        <x:v>46037</x:v>
      </x:c>
      <x:c r="J6" s="82" t="n">
        <x:v>46052</x:v>
      </x:c>
      <x:c r="K6" s="83" t="n">
        <x:v>0.73</x:v>
      </x:c>
      <x:c r="L6" s="73" t="str">
        <x:v>PMO</x:v>
      </x:c>
      <x:c r="M6" s="73" t="str">
        <x:v>Não</x:v>
      </x:c>
      <x:c r="N6" s="73" t="str">
        <x:v>Em andamento</x:v>
      </x:c>
    </x:row>
    <x:row r="7">
      <x:c r="A7" s="76" t="str">
        <x:v>TSK-002</x:v>
      </x:c>
      <x:c r="B7" s="76" t="str">
        <x:v>PJT-001</x:v>
      </x:c>
      <x:c r="C7" s="76" t="str">
        <x:v>1.2</x:v>
      </x:c>
      <x:c r="D7" s="76" t="str">
        <x:v>Planejamento integrado e matriz de responsabilidades</x:v>
      </x:c>
      <x:c r="E7" s="76" t="n">
        <x:v>20</x:v>
      </x:c>
      <x:c r="F7" s="76" t="str">
        <x:v>1.1</x:v>
      </x:c>
      <x:c r="G7" s="84" t="n">
        <x:v>46048</x:v>
      </x:c>
      <x:c r="H7" s="84" t="n">
        <x:v>46068</x:v>
      </x:c>
      <x:c r="I7" s="84"/>
      <x:c r="J7" s="84" t="n">
        <x:v>46073</x:v>
      </x:c>
      <x:c r="K7" s="85" t="n">
        <x:v>0.53</x:v>
      </x:c>
      <x:c r="L7" s="76" t="str">
        <x:v>PMO</x:v>
      </x:c>
      <x:c r="M7" s="76" t="str">
        <x:v>Não</x:v>
      </x:c>
      <x:c r="N7" s="76" t="str">
        <x:v>Em andamento</x:v>
      </x:c>
    </x:row>
    <x:row r="8">
      <x:c r="A8" s="76" t="str">
        <x:v>TSK-003</x:v>
      </x:c>
      <x:c r="B8" s="76" t="str">
        <x:v>PJT-001</x:v>
      </x:c>
      <x:c r="C8" s="76" t="str">
        <x:v>1.3</x:v>
      </x:c>
      <x:c r="D8" s="76" t="str">
        <x:v>Execução dos entregáveis prioritários</x:v>
      </x:c>
      <x:c r="E8" s="76" t="n">
        <x:v>60</x:v>
      </x:c>
      <x:c r="F8" s="76" t="str">
        <x:v>1.2</x:v>
      </x:c>
      <x:c r="G8" s="84" t="n">
        <x:v>46069</x:v>
      </x:c>
      <x:c r="H8" s="84" t="n">
        <x:v>46129</x:v>
      </x:c>
      <x:c r="I8" s="84"/>
      <x:c r="J8" s="84" t="n">
        <x:v>46134</x:v>
      </x:c>
      <x:c r="K8" s="85" t="n">
        <x:v>0.32999999999999996</x:v>
      </x:c>
      <x:c r="L8" s="76" t="str">
        <x:v>Equipe multifuncional</x:v>
      </x:c>
      <x:c r="M8" s="76" t="str">
        <x:v>Sim</x:v>
      </x:c>
      <x:c r="N8" s="76" t="str">
        <x:v>Em andamento</x:v>
      </x:c>
    </x:row>
    <x:row r="9">
      <x:c r="A9" s="76" t="str">
        <x:v>TSK-004</x:v>
      </x:c>
      <x:c r="B9" s="76" t="str">
        <x:v>PJT-001</x:v>
      </x:c>
      <x:c r="C9" s="76" t="str">
        <x:v>1.4</x:v>
      </x:c>
      <x:c r="D9" s="76" t="str">
        <x:v>Homologação, transição e encerramento</x:v>
      </x:c>
      <x:c r="E9" s="76" t="n">
        <x:v>15</x:v>
      </x:c>
      <x:c r="F9" s="76" t="str">
        <x:v>1.3</x:v>
      </x:c>
      <x:c r="G9" s="84" t="n">
        <x:v>46130</x:v>
      </x:c>
      <x:c r="H9" s="84" t="n">
        <x:v>46145</x:v>
      </x:c>
      <x:c r="I9" s="84"/>
      <x:c r="J9" s="84" t="n">
        <x:v>46150</x:v>
      </x:c>
      <x:c r="K9" s="85" t="n">
        <x:v>0.1299999999999999</x:v>
      </x:c>
      <x:c r="L9" s="76" t="str">
        <x:v>PMO</x:v>
      </x:c>
      <x:c r="M9" s="76" t="str">
        <x:v>Não</x:v>
      </x:c>
      <x:c r="N9" s="76" t="str">
        <x:v>Em andamento</x:v>
      </x:c>
    </x:row>
    <x:row r="10">
      <x:c r="A10" s="76" t="str">
        <x:v>TSK-005</x:v>
      </x:c>
      <x:c r="B10" s="76" t="str">
        <x:v>PJT-002</x:v>
      </x:c>
      <x:c r="C10" s="76" t="str">
        <x:v>1.1</x:v>
      </x:c>
      <x:c r="D10" s="76" t="str">
        <x:v>Termo de abertura e business case</x:v>
      </x:c>
      <x:c r="E10" s="76" t="n">
        <x:v>10</x:v>
      </x:c>
      <x:c r="F10" s="76" t="str"/>
      <x:c r="G10" s="84" t="n">
        <x:v>46056</x:v>
      </x:c>
      <x:c r="H10" s="84" t="n">
        <x:v>46066</x:v>
      </x:c>
      <x:c r="I10" s="84" t="n">
        <x:v>46056</x:v>
      </x:c>
      <x:c r="J10" s="84" t="n">
        <x:v>46066</x:v>
      </x:c>
      <x:c r="K10" s="85" t="n">
        <x:v>0.83</x:v>
      </x:c>
      <x:c r="L10" s="76" t="str">
        <x:v>PMO</x:v>
      </x:c>
      <x:c r="M10" s="76" t="str">
        <x:v>Não</x:v>
      </x:c>
      <x:c r="N10" s="76" t="str">
        <x:v>Em andamento</x:v>
      </x:c>
    </x:row>
    <x:row r="11">
      <x:c r="A11" s="76" t="str">
        <x:v>TSK-006</x:v>
      </x:c>
      <x:c r="B11" s="76" t="str">
        <x:v>PJT-002</x:v>
      </x:c>
      <x:c r="C11" s="76" t="str">
        <x:v>1.2</x:v>
      </x:c>
      <x:c r="D11" s="76" t="str">
        <x:v>Planejamento integrado e matriz de responsabilidades</x:v>
      </x:c>
      <x:c r="E11" s="76" t="n">
        <x:v>20</x:v>
      </x:c>
      <x:c r="F11" s="76" t="str">
        <x:v>1.1</x:v>
      </x:c>
      <x:c r="G11" s="84" t="n">
        <x:v>46067</x:v>
      </x:c>
      <x:c r="H11" s="84" t="n">
        <x:v>46087</x:v>
      </x:c>
      <x:c r="I11" s="84"/>
      <x:c r="J11" s="84" t="n">
        <x:v>46087</x:v>
      </x:c>
      <x:c r="K11" s="85" t="n">
        <x:v>0.6299999999999999</x:v>
      </x:c>
      <x:c r="L11" s="76" t="str">
        <x:v>PMO</x:v>
      </x:c>
      <x:c r="M11" s="76" t="str">
        <x:v>Não</x:v>
      </x:c>
      <x:c r="N11" s="76" t="str">
        <x:v>Em andamento</x:v>
      </x:c>
    </x:row>
    <x:row r="12">
      <x:c r="A12" s="76" t="str">
        <x:v>TSK-007</x:v>
      </x:c>
      <x:c r="B12" s="76" t="str">
        <x:v>PJT-002</x:v>
      </x:c>
      <x:c r="C12" s="76" t="str">
        <x:v>1.3</x:v>
      </x:c>
      <x:c r="D12" s="76" t="str">
        <x:v>Execução dos entregáveis prioritários</x:v>
      </x:c>
      <x:c r="E12" s="76" t="n">
        <x:v>60</x:v>
      </x:c>
      <x:c r="F12" s="76" t="str">
        <x:v>1.2</x:v>
      </x:c>
      <x:c r="G12" s="84" t="n">
        <x:v>46088</x:v>
      </x:c>
      <x:c r="H12" s="84" t="n">
        <x:v>46148</x:v>
      </x:c>
      <x:c r="I12" s="84"/>
      <x:c r="J12" s="84" t="n">
        <x:v>46148</x:v>
      </x:c>
      <x:c r="K12" s="85" t="n">
        <x:v>0.42999999999999994</x:v>
      </x:c>
      <x:c r="L12" s="76" t="str">
        <x:v>Equipe multifuncional</x:v>
      </x:c>
      <x:c r="M12" s="76" t="str">
        <x:v>Sim</x:v>
      </x:c>
      <x:c r="N12" s="76" t="str">
        <x:v>Em andamento</x:v>
      </x:c>
    </x:row>
    <x:row r="13">
      <x:c r="A13" s="76" t="str">
        <x:v>TSK-008</x:v>
      </x:c>
      <x:c r="B13" s="76" t="str">
        <x:v>PJT-002</x:v>
      </x:c>
      <x:c r="C13" s="76" t="str">
        <x:v>1.4</x:v>
      </x:c>
      <x:c r="D13" s="76" t="str">
        <x:v>Homologação, transição e encerramento</x:v>
      </x:c>
      <x:c r="E13" s="76" t="n">
        <x:v>15</x:v>
      </x:c>
      <x:c r="F13" s="76" t="str">
        <x:v>1.3</x:v>
      </x:c>
      <x:c r="G13" s="84" t="n">
        <x:v>46149</x:v>
      </x:c>
      <x:c r="H13" s="84" t="n">
        <x:v>46164</x:v>
      </x:c>
      <x:c r="I13" s="84"/>
      <x:c r="J13" s="84" t="n">
        <x:v>46164</x:v>
      </x:c>
      <x:c r="K13" s="85" t="n">
        <x:v>0.22999999999999987</x:v>
      </x:c>
      <x:c r="L13" s="76" t="str">
        <x:v>PMO</x:v>
      </x:c>
      <x:c r="M13" s="76" t="str">
        <x:v>Não</x:v>
      </x:c>
      <x:c r="N13" s="76" t="str">
        <x:v>Em andamento</x:v>
      </x:c>
    </x:row>
    <x:row r="14">
      <x:c r="A14" s="76" t="str">
        <x:v>TSK-009</x:v>
      </x:c>
      <x:c r="B14" s="76" t="str">
        <x:v>PJT-003</x:v>
      </x:c>
      <x:c r="C14" s="76" t="str">
        <x:v>1.1</x:v>
      </x:c>
      <x:c r="D14" s="76" t="str">
        <x:v>Termo de abertura e business case</x:v>
      </x:c>
      <x:c r="E14" s="76" t="n">
        <x:v>10</x:v>
      </x:c>
      <x:c r="F14" s="76" t="str"/>
      <x:c r="G14" s="84" t="n">
        <x:v>46042</x:v>
      </x:c>
      <x:c r="H14" s="84" t="n">
        <x:v>46052</x:v>
      </x:c>
      <x:c r="I14" s="84" t="n">
        <x:v>46042</x:v>
      </x:c>
      <x:c r="J14" s="84" t="n">
        <x:v>46057</x:v>
      </x:c>
      <x:c r="K14" s="85" t="n">
        <x:v>0.86</x:v>
      </x:c>
      <x:c r="L14" s="76" t="str">
        <x:v>PMO</x:v>
      </x:c>
      <x:c r="M14" s="76" t="str">
        <x:v>Não</x:v>
      </x:c>
      <x:c r="N14" s="76" t="str">
        <x:v>Em andamento</x:v>
      </x:c>
    </x:row>
    <x:row r="15">
      <x:c r="A15" s="76" t="str">
        <x:v>TSK-010</x:v>
      </x:c>
      <x:c r="B15" s="76" t="str">
        <x:v>PJT-003</x:v>
      </x:c>
      <x:c r="C15" s="76" t="str">
        <x:v>1.2</x:v>
      </x:c>
      <x:c r="D15" s="76" t="str">
        <x:v>Planejamento integrado e matriz de responsabilidades</x:v>
      </x:c>
      <x:c r="E15" s="76" t="n">
        <x:v>20</x:v>
      </x:c>
      <x:c r="F15" s="76" t="str">
        <x:v>1.1</x:v>
      </x:c>
      <x:c r="G15" s="84" t="n">
        <x:v>46053</x:v>
      </x:c>
      <x:c r="H15" s="84" t="n">
        <x:v>46073</x:v>
      </x:c>
      <x:c r="I15" s="84"/>
      <x:c r="J15" s="84" t="n">
        <x:v>46078</x:v>
      </x:c>
      <x:c r="K15" s="85" t="n">
        <x:v>0.6599999999999999</x:v>
      </x:c>
      <x:c r="L15" s="76" t="str">
        <x:v>PMO</x:v>
      </x:c>
      <x:c r="M15" s="76" t="str">
        <x:v>Não</x:v>
      </x:c>
      <x:c r="N15" s="76" t="str">
        <x:v>Em andamento</x:v>
      </x:c>
    </x:row>
    <x:row r="16">
      <x:c r="A16" s="76" t="str">
        <x:v>TSK-011</x:v>
      </x:c>
      <x:c r="B16" s="76" t="str">
        <x:v>PJT-003</x:v>
      </x:c>
      <x:c r="C16" s="76" t="str">
        <x:v>1.3</x:v>
      </x:c>
      <x:c r="D16" s="76" t="str">
        <x:v>Execução dos entregáveis prioritários</x:v>
      </x:c>
      <x:c r="E16" s="76" t="n">
        <x:v>60</x:v>
      </x:c>
      <x:c r="F16" s="76" t="str">
        <x:v>1.2</x:v>
      </x:c>
      <x:c r="G16" s="84" t="n">
        <x:v>46074</x:v>
      </x:c>
      <x:c r="H16" s="84" t="n">
        <x:v>46134</x:v>
      </x:c>
      <x:c r="I16" s="84"/>
      <x:c r="J16" s="84" t="n">
        <x:v>46139</x:v>
      </x:c>
      <x:c r="K16" s="85" t="n">
        <x:v>0.45999999999999996</x:v>
      </x:c>
      <x:c r="L16" s="76" t="str">
        <x:v>Equipe multifuncional</x:v>
      </x:c>
      <x:c r="M16" s="76" t="str">
        <x:v>Sim</x:v>
      </x:c>
      <x:c r="N16" s="76" t="str">
        <x:v>Em andamento</x:v>
      </x:c>
    </x:row>
    <x:row r="17">
      <x:c r="A17" s="76" t="str">
        <x:v>TSK-012</x:v>
      </x:c>
      <x:c r="B17" s="76" t="str">
        <x:v>PJT-003</x:v>
      </x:c>
      <x:c r="C17" s="76" t="str">
        <x:v>1.4</x:v>
      </x:c>
      <x:c r="D17" s="76" t="str">
        <x:v>Homologação, transição e encerramento</x:v>
      </x:c>
      <x:c r="E17" s="76" t="n">
        <x:v>15</x:v>
      </x:c>
      <x:c r="F17" s="76" t="str">
        <x:v>1.3</x:v>
      </x:c>
      <x:c r="G17" s="84" t="n">
        <x:v>46135</x:v>
      </x:c>
      <x:c r="H17" s="84" t="n">
        <x:v>46150</x:v>
      </x:c>
      <x:c r="I17" s="84"/>
      <x:c r="J17" s="84" t="n">
        <x:v>46155</x:v>
      </x:c>
      <x:c r="K17" s="85" t="n">
        <x:v>0.2599999999999999</x:v>
      </x:c>
      <x:c r="L17" s="76" t="str">
        <x:v>PMO</x:v>
      </x:c>
      <x:c r="M17" s="76" t="str">
        <x:v>Não</x:v>
      </x:c>
      <x:c r="N17" s="76" t="str">
        <x:v>Em andamento</x:v>
      </x:c>
    </x:row>
    <x:row r="18">
      <x:c r="A18" s="76" t="str">
        <x:v>TSK-013</x:v>
      </x:c>
      <x:c r="B18" s="76" t="str">
        <x:v>PJT-004</x:v>
      </x:c>
      <x:c r="C18" s="76" t="str">
        <x:v>1.1</x:v>
      </x:c>
      <x:c r="D18" s="76" t="str">
        <x:v>Termo de abertura e business case</x:v>
      </x:c>
      <x:c r="E18" s="76" t="n">
        <x:v>10</x:v>
      </x:c>
      <x:c r="F18" s="76" t="str"/>
      <x:c r="G18" s="84" t="n">
        <x:v>46091</x:v>
      </x:c>
      <x:c r="H18" s="84" t="n">
        <x:v>46101</x:v>
      </x:c>
      <x:c r="I18" s="84" t="n">
        <x:v>46091</x:v>
      </x:c>
      <x:c r="J18" s="84" t="n">
        <x:v>46101</x:v>
      </x:c>
      <x:c r="K18" s="85" t="n">
        <x:v>0.75</x:v>
      </x:c>
      <x:c r="L18" s="76" t="str">
        <x:v>PMO</x:v>
      </x:c>
      <x:c r="M18" s="76" t="str">
        <x:v>Não</x:v>
      </x:c>
      <x:c r="N18" s="76" t="str">
        <x:v>Em andamento</x:v>
      </x:c>
    </x:row>
    <x:row r="19">
      <x:c r="A19" s="76" t="str">
        <x:v>TSK-014</x:v>
      </x:c>
      <x:c r="B19" s="76" t="str">
        <x:v>PJT-004</x:v>
      </x:c>
      <x:c r="C19" s="76" t="str">
        <x:v>1.2</x:v>
      </x:c>
      <x:c r="D19" s="76" t="str">
        <x:v>Planejamento integrado e matriz de responsabilidades</x:v>
      </x:c>
      <x:c r="E19" s="76" t="n">
        <x:v>20</x:v>
      </x:c>
      <x:c r="F19" s="76" t="str">
        <x:v>1.1</x:v>
      </x:c>
      <x:c r="G19" s="84" t="n">
        <x:v>46102</x:v>
      </x:c>
      <x:c r="H19" s="84" t="n">
        <x:v>46122</x:v>
      </x:c>
      <x:c r="I19" s="84"/>
      <x:c r="J19" s="84" t="n">
        <x:v>46122</x:v>
      </x:c>
      <x:c r="K19" s="85" t="n">
        <x:v>0.55</x:v>
      </x:c>
      <x:c r="L19" s="76" t="str">
        <x:v>PMO</x:v>
      </x:c>
      <x:c r="M19" s="76" t="str">
        <x:v>Não</x:v>
      </x:c>
      <x:c r="N19" s="76" t="str">
        <x:v>Em andamento</x:v>
      </x:c>
    </x:row>
    <x:row r="20">
      <x:c r="A20" s="76" t="str">
        <x:v>TSK-015</x:v>
      </x:c>
      <x:c r="B20" s="76" t="str">
        <x:v>PJT-004</x:v>
      </x:c>
      <x:c r="C20" s="76" t="str">
        <x:v>1.3</x:v>
      </x:c>
      <x:c r="D20" s="76" t="str">
        <x:v>Execução dos entregáveis prioritários</x:v>
      </x:c>
      <x:c r="E20" s="76" t="n">
        <x:v>60</x:v>
      </x:c>
      <x:c r="F20" s="76" t="str">
        <x:v>1.2</x:v>
      </x:c>
      <x:c r="G20" s="84" t="n">
        <x:v>46123</x:v>
      </x:c>
      <x:c r="H20" s="84" t="n">
        <x:v>46183</x:v>
      </x:c>
      <x:c r="I20" s="84"/>
      <x:c r="J20" s="84" t="n">
        <x:v>46183</x:v>
      </x:c>
      <x:c r="K20" s="85" t="n">
        <x:v>0.35</x:v>
      </x:c>
      <x:c r="L20" s="76" t="str">
        <x:v>Equipe multifuncional</x:v>
      </x:c>
      <x:c r="M20" s="76" t="str">
        <x:v>Sim</x:v>
      </x:c>
      <x:c r="N20" s="76" t="str">
        <x:v>Em andamento</x:v>
      </x:c>
    </x:row>
    <x:row r="21">
      <x:c r="A21" s="76" t="str">
        <x:v>TSK-016</x:v>
      </x:c>
      <x:c r="B21" s="76" t="str">
        <x:v>PJT-004</x:v>
      </x:c>
      <x:c r="C21" s="76" t="str">
        <x:v>1.4</x:v>
      </x:c>
      <x:c r="D21" s="76" t="str">
        <x:v>Homologação, transição e encerramento</x:v>
      </x:c>
      <x:c r="E21" s="76" t="n">
        <x:v>15</x:v>
      </x:c>
      <x:c r="F21" s="76" t="str">
        <x:v>1.3</x:v>
      </x:c>
      <x:c r="G21" s="84" t="n">
        <x:v>46184</x:v>
      </x:c>
      <x:c r="H21" s="84" t="n">
        <x:v>46199</x:v>
      </x:c>
      <x:c r="I21" s="84"/>
      <x:c r="J21" s="84" t="n">
        <x:v>46199</x:v>
      </x:c>
      <x:c r="K21" s="85" t="n">
        <x:v>0.1499999999999999</x:v>
      </x:c>
      <x:c r="L21" s="76" t="str">
        <x:v>PMO</x:v>
      </x:c>
      <x:c r="M21" s="76" t="str">
        <x:v>Não</x:v>
      </x:c>
      <x:c r="N21" s="76" t="str">
        <x:v>Em andamento</x:v>
      </x:c>
    </x:row>
    <x:row r="22">
      <x:c r="A22" s="76" t="str">
        <x:v>TSK-017</x:v>
      </x:c>
      <x:c r="B22" s="76" t="str">
        <x:v>PJT-005</x:v>
      </x:c>
      <x:c r="C22" s="76" t="str">
        <x:v>1.1</x:v>
      </x:c>
      <x:c r="D22" s="76" t="str">
        <x:v>Termo de abertura e business case</x:v>
      </x:c>
      <x:c r="E22" s="76" t="n">
        <x:v>10</x:v>
      </x:c>
      <x:c r="F22" s="76" t="str"/>
      <x:c r="G22" s="84" t="n">
        <x:v>46030</x:v>
      </x:c>
      <x:c r="H22" s="84" t="n">
        <x:v>46040</x:v>
      </x:c>
      <x:c r="I22" s="84" t="n">
        <x:v>46030</x:v>
      </x:c>
      <x:c r="J22" s="84" t="n">
        <x:v>46052</x:v>
      </x:c>
      <x:c r="K22" s="85" t="n">
        <x:v>0.8</x:v>
      </x:c>
      <x:c r="L22" s="76" t="str">
        <x:v>PMO</x:v>
      </x:c>
      <x:c r="M22" s="76" t="str">
        <x:v>Não</x:v>
      </x:c>
      <x:c r="N22" s="76" t="str">
        <x:v>Em andamento</x:v>
      </x:c>
    </x:row>
    <x:row r="23">
      <x:c r="A23" s="76" t="str">
        <x:v>TSK-018</x:v>
      </x:c>
      <x:c r="B23" s="76" t="str">
        <x:v>PJT-005</x:v>
      </x:c>
      <x:c r="C23" s="76" t="str">
        <x:v>1.2</x:v>
      </x:c>
      <x:c r="D23" s="76" t="str">
        <x:v>Planejamento integrado e matriz de responsabilidades</x:v>
      </x:c>
      <x:c r="E23" s="76" t="n">
        <x:v>20</x:v>
      </x:c>
      <x:c r="F23" s="76" t="str">
        <x:v>1.1</x:v>
      </x:c>
      <x:c r="G23" s="84" t="n">
        <x:v>46041</x:v>
      </x:c>
      <x:c r="H23" s="84" t="n">
        <x:v>46061</x:v>
      </x:c>
      <x:c r="I23" s="84"/>
      <x:c r="J23" s="84" t="n">
        <x:v>46073</x:v>
      </x:c>
      <x:c r="K23" s="85" t="n">
        <x:v>0.6000000000000001</x:v>
      </x:c>
      <x:c r="L23" s="76" t="str">
        <x:v>PMO</x:v>
      </x:c>
      <x:c r="M23" s="76" t="str">
        <x:v>Não</x:v>
      </x:c>
      <x:c r="N23" s="76" t="str">
        <x:v>Em andamento</x:v>
      </x:c>
    </x:row>
    <x:row r="24">
      <x:c r="A24" s="76" t="str">
        <x:v>TSK-019</x:v>
      </x:c>
      <x:c r="B24" s="76" t="str">
        <x:v>PJT-005</x:v>
      </x:c>
      <x:c r="C24" s="76" t="str">
        <x:v>1.3</x:v>
      </x:c>
      <x:c r="D24" s="76" t="str">
        <x:v>Execução dos entregáveis prioritários</x:v>
      </x:c>
      <x:c r="E24" s="76" t="n">
        <x:v>60</x:v>
      </x:c>
      <x:c r="F24" s="76" t="str">
        <x:v>1.2</x:v>
      </x:c>
      <x:c r="G24" s="84" t="n">
        <x:v>46062</x:v>
      </x:c>
      <x:c r="H24" s="84" t="n">
        <x:v>46122</x:v>
      </x:c>
      <x:c r="I24" s="84"/>
      <x:c r="J24" s="84" t="n">
        <x:v>46134</x:v>
      </x:c>
      <x:c r="K24" s="85" t="n">
        <x:v>0.4</x:v>
      </x:c>
      <x:c r="L24" s="76" t="str">
        <x:v>Equipe multifuncional</x:v>
      </x:c>
      <x:c r="M24" s="76" t="str">
        <x:v>Sim</x:v>
      </x:c>
      <x:c r="N24" s="76" t="str">
        <x:v>Em andamento</x:v>
      </x:c>
    </x:row>
    <x:row r="25">
      <x:c r="A25" s="76" t="str">
        <x:v>TSK-020</x:v>
      </x:c>
      <x:c r="B25" s="76" t="str">
        <x:v>PJT-005</x:v>
      </x:c>
      <x:c r="C25" s="76" t="str">
        <x:v>1.4</x:v>
      </x:c>
      <x:c r="D25" s="76" t="str">
        <x:v>Homologação, transição e encerramento</x:v>
      </x:c>
      <x:c r="E25" s="76" t="n">
        <x:v>15</x:v>
      </x:c>
      <x:c r="F25" s="76" t="str">
        <x:v>1.3</x:v>
      </x:c>
      <x:c r="G25" s="84" t="n">
        <x:v>46123</x:v>
      </x:c>
      <x:c r="H25" s="84" t="n">
        <x:v>46138</x:v>
      </x:c>
      <x:c r="I25" s="84"/>
      <x:c r="J25" s="84" t="n">
        <x:v>46150</x:v>
      </x:c>
      <x:c r="K25" s="85" t="n">
        <x:v>0.19999999999999996</x:v>
      </x:c>
      <x:c r="L25" s="76" t="str">
        <x:v>PMO</x:v>
      </x:c>
      <x:c r="M25" s="76" t="str">
        <x:v>Não</x:v>
      </x:c>
      <x:c r="N25" s="76" t="str">
        <x:v>Em andamento</x:v>
      </x:c>
    </x:row>
    <x:row r="26">
      <x:c r="A26" s="76" t="str">
        <x:v>TSK-021</x:v>
      </x:c>
      <x:c r="B26" s="76" t="str">
        <x:v>PJT-006</x:v>
      </x:c>
      <x:c r="C26" s="76" t="str">
        <x:v>1.1</x:v>
      </x:c>
      <x:c r="D26" s="76" t="str">
        <x:v>Termo de abertura e business case</x:v>
      </x:c>
      <x:c r="E26" s="76" t="n">
        <x:v>10</x:v>
      </x:c>
      <x:c r="F26" s="76" t="str"/>
      <x:c r="G26" s="84" t="n">
        <x:v>45978</x:v>
      </x:c>
      <x:c r="H26" s="84" t="n">
        <x:v>45988</x:v>
      </x:c>
      <x:c r="I26" s="84" t="n">
        <x:v>45978</x:v>
      </x:c>
      <x:c r="J26" s="84" t="n">
        <x:v>45988</x:v>
      </x:c>
      <x:c r="K26" s="85" t="n">
        <x:v>0.88</x:v>
      </x:c>
      <x:c r="L26" s="76" t="str">
        <x:v>PMO</x:v>
      </x:c>
      <x:c r="M26" s="76" t="str">
        <x:v>Não</x:v>
      </x:c>
      <x:c r="N26" s="76" t="str">
        <x:v>Em andamento</x:v>
      </x:c>
    </x:row>
    <x:row r="27">
      <x:c r="A27" s="76" t="str">
        <x:v>TSK-022</x:v>
      </x:c>
      <x:c r="B27" s="76" t="str">
        <x:v>PJT-006</x:v>
      </x:c>
      <x:c r="C27" s="76" t="str">
        <x:v>1.2</x:v>
      </x:c>
      <x:c r="D27" s="76" t="str">
        <x:v>Planejamento integrado e matriz de responsabilidades</x:v>
      </x:c>
      <x:c r="E27" s="76" t="n">
        <x:v>20</x:v>
      </x:c>
      <x:c r="F27" s="76" t="str">
        <x:v>1.1</x:v>
      </x:c>
      <x:c r="G27" s="84" t="n">
        <x:v>45989</x:v>
      </x:c>
      <x:c r="H27" s="84" t="n">
        <x:v>46009</x:v>
      </x:c>
      <x:c r="I27" s="84"/>
      <x:c r="J27" s="84" t="n">
        <x:v>46009</x:v>
      </x:c>
      <x:c r="K27" s="85" t="n">
        <x:v>0.6799999999999999</x:v>
      </x:c>
      <x:c r="L27" s="76" t="str">
        <x:v>PMO</x:v>
      </x:c>
      <x:c r="M27" s="76" t="str">
        <x:v>Não</x:v>
      </x:c>
      <x:c r="N27" s="76" t="str">
        <x:v>Em andamento</x:v>
      </x:c>
    </x:row>
    <x:row r="28">
      <x:c r="A28" s="76" t="str">
        <x:v>TSK-023</x:v>
      </x:c>
      <x:c r="B28" s="76" t="str">
        <x:v>PJT-006</x:v>
      </x:c>
      <x:c r="C28" s="76" t="str">
        <x:v>1.3</x:v>
      </x:c>
      <x:c r="D28" s="76" t="str">
        <x:v>Execução dos entregáveis prioritários</x:v>
      </x:c>
      <x:c r="E28" s="76" t="n">
        <x:v>60</x:v>
      </x:c>
      <x:c r="F28" s="76" t="str">
        <x:v>1.2</x:v>
      </x:c>
      <x:c r="G28" s="84" t="n">
        <x:v>46010</x:v>
      </x:c>
      <x:c r="H28" s="84" t="n">
        <x:v>46070</x:v>
      </x:c>
      <x:c r="I28" s="84"/>
      <x:c r="J28" s="84" t="n">
        <x:v>46070</x:v>
      </x:c>
      <x:c r="K28" s="85" t="n">
        <x:v>0.48</x:v>
      </x:c>
      <x:c r="L28" s="76" t="str">
        <x:v>Equipe multifuncional</x:v>
      </x:c>
      <x:c r="M28" s="76" t="str">
        <x:v>Sim</x:v>
      </x:c>
      <x:c r="N28" s="76" t="str">
        <x:v>Em andamento</x:v>
      </x:c>
    </x:row>
    <x:row r="29">
      <x:c r="A29" s="76" t="str">
        <x:v>TSK-024</x:v>
      </x:c>
      <x:c r="B29" s="76" t="str">
        <x:v>PJT-006</x:v>
      </x:c>
      <x:c r="C29" s="76" t="str">
        <x:v>1.4</x:v>
      </x:c>
      <x:c r="D29" s="76" t="str">
        <x:v>Homologação, transição e encerramento</x:v>
      </x:c>
      <x:c r="E29" s="76" t="n">
        <x:v>15</x:v>
      </x:c>
      <x:c r="F29" s="76" t="str">
        <x:v>1.3</x:v>
      </x:c>
      <x:c r="G29" s="84" t="n">
        <x:v>46071</x:v>
      </x:c>
      <x:c r="H29" s="84" t="n">
        <x:v>46086</x:v>
      </x:c>
      <x:c r="I29" s="84"/>
      <x:c r="J29" s="84" t="n">
        <x:v>46086</x:v>
      </x:c>
      <x:c r="K29" s="85" t="n">
        <x:v>0.2799999999999999</x:v>
      </x:c>
      <x:c r="L29" s="76" t="str">
        <x:v>PMO</x:v>
      </x:c>
      <x:c r="M29" s="76" t="str">
        <x:v>Não</x:v>
      </x:c>
      <x:c r="N29" s="76" t="str">
        <x:v>Em andamento</x:v>
      </x:c>
    </x:row>
    <x:row r="30">
      <x:c r="A30" s="76" t="str">
        <x:v>TSK-025</x:v>
      </x:c>
      <x:c r="B30" s="76" t="str">
        <x:v>PJT-007</x:v>
      </x:c>
      <x:c r="C30" s="76" t="str">
        <x:v>1.1</x:v>
      </x:c>
      <x:c r="D30" s="76" t="str">
        <x:v>Termo de abertura e business case</x:v>
      </x:c>
      <x:c r="E30" s="76" t="n">
        <x:v>10</x:v>
      </x:c>
      <x:c r="F30" s="76" t="str"/>
      <x:c r="G30" s="84" t="n">
        <x:v>46113</x:v>
      </x:c>
      <x:c r="H30" s="84" t="n">
        <x:v>46123</x:v>
      </x:c>
      <x:c r="I30" s="84" t="n">
        <x:v>46113</x:v>
      </x:c>
      <x:c r="J30" s="84" t="n">
        <x:v>46123</x:v>
      </x:c>
      <x:c r="K30" s="85" t="n">
        <x:v>0.69</x:v>
      </x:c>
      <x:c r="L30" s="76" t="str">
        <x:v>PMO</x:v>
      </x:c>
      <x:c r="M30" s="76" t="str">
        <x:v>Não</x:v>
      </x:c>
      <x:c r="N30" s="76" t="str">
        <x:v>Em andamento</x:v>
      </x:c>
    </x:row>
    <x:row r="31">
      <x:c r="A31" s="76" t="str">
        <x:v>TSK-026</x:v>
      </x:c>
      <x:c r="B31" s="76" t="str">
        <x:v>PJT-007</x:v>
      </x:c>
      <x:c r="C31" s="76" t="str">
        <x:v>1.2</x:v>
      </x:c>
      <x:c r="D31" s="76" t="str">
        <x:v>Planejamento integrado e matriz de responsabilidades</x:v>
      </x:c>
      <x:c r="E31" s="76" t="n">
        <x:v>20</x:v>
      </x:c>
      <x:c r="F31" s="76" t="str">
        <x:v>1.1</x:v>
      </x:c>
      <x:c r="G31" s="84" t="n">
        <x:v>46124</x:v>
      </x:c>
      <x:c r="H31" s="84" t="n">
        <x:v>46144</x:v>
      </x:c>
      <x:c r="I31" s="84"/>
      <x:c r="J31" s="84" t="n">
        <x:v>46144</x:v>
      </x:c>
      <x:c r="K31" s="85" t="n">
        <x:v>0.49</x:v>
      </x:c>
      <x:c r="L31" s="76" t="str">
        <x:v>PMO</x:v>
      </x:c>
      <x:c r="M31" s="76" t="str">
        <x:v>Não</x:v>
      </x:c>
      <x:c r="N31" s="76" t="str">
        <x:v>Em andamento</x:v>
      </x:c>
    </x:row>
    <x:row r="32">
      <x:c r="A32" s="76" t="str">
        <x:v>TSK-027</x:v>
      </x:c>
      <x:c r="B32" s="76" t="str">
        <x:v>PJT-007</x:v>
      </x:c>
      <x:c r="C32" s="76" t="str">
        <x:v>1.3</x:v>
      </x:c>
      <x:c r="D32" s="76" t="str">
        <x:v>Execução dos entregáveis prioritários</x:v>
      </x:c>
      <x:c r="E32" s="76" t="n">
        <x:v>60</x:v>
      </x:c>
      <x:c r="F32" s="76" t="str">
        <x:v>1.2</x:v>
      </x:c>
      <x:c r="G32" s="84" t="n">
        <x:v>46145</x:v>
      </x:c>
      <x:c r="H32" s="84" t="n">
        <x:v>46205</x:v>
      </x:c>
      <x:c r="I32" s="84"/>
      <x:c r="J32" s="84" t="n">
        <x:v>46205</x:v>
      </x:c>
      <x:c r="K32" s="85" t="n">
        <x:v>0.29</x:v>
      </x:c>
      <x:c r="L32" s="76" t="str">
        <x:v>Equipe multifuncional</x:v>
      </x:c>
      <x:c r="M32" s="76" t="str">
        <x:v>Sim</x:v>
      </x:c>
      <x:c r="N32" s="76" t="str">
        <x:v>Em andamento</x:v>
      </x:c>
    </x:row>
    <x:row r="33">
      <x:c r="A33" s="76" t="str">
        <x:v>TSK-028</x:v>
      </x:c>
      <x:c r="B33" s="76" t="str">
        <x:v>PJT-007</x:v>
      </x:c>
      <x:c r="C33" s="76" t="str">
        <x:v>1.4</x:v>
      </x:c>
      <x:c r="D33" s="76" t="str">
        <x:v>Homologação, transição e encerramento</x:v>
      </x:c>
      <x:c r="E33" s="76" t="n">
        <x:v>15</x:v>
      </x:c>
      <x:c r="F33" s="76" t="str">
        <x:v>1.3</x:v>
      </x:c>
      <x:c r="G33" s="84" t="n">
        <x:v>46206</x:v>
      </x:c>
      <x:c r="H33" s="84" t="n">
        <x:v>46221</x:v>
      </x:c>
      <x:c r="I33" s="84"/>
      <x:c r="J33" s="84" t="n">
        <x:v>46221</x:v>
      </x:c>
      <x:c r="K33" s="85" t="n">
        <x:v>0.08999999999999991</x:v>
      </x:c>
      <x:c r="L33" s="76" t="str">
        <x:v>PMO</x:v>
      </x:c>
      <x:c r="M33" s="76" t="str">
        <x:v>Não</x:v>
      </x:c>
      <x:c r="N33" s="76" t="str">
        <x:v>Em andamento</x:v>
      </x:c>
    </x:row>
    <x:row r="34">
      <x:c r="A34" s="76" t="str">
        <x:v>TSK-029</x:v>
      </x:c>
      <x:c r="B34" s="76" t="str">
        <x:v>PJT-008</x:v>
      </x:c>
      <x:c r="C34" s="76" t="str">
        <x:v>1.1</x:v>
      </x:c>
      <x:c r="D34" s="76" t="str">
        <x:v>Termo de abertura e business case</x:v>
      </x:c>
      <x:c r="E34" s="76" t="n">
        <x:v>10</x:v>
      </x:c>
      <x:c r="F34" s="76" t="str"/>
      <x:c r="G34" s="84" t="n">
        <x:v>46071</x:v>
      </x:c>
      <x:c r="H34" s="84" t="n">
        <x:v>46081</x:v>
      </x:c>
      <x:c r="I34" s="84" t="n">
        <x:v>46071</x:v>
      </x:c>
      <x:c r="J34" s="84" t="n">
        <x:v>46086</x:v>
      </x:c>
      <x:c r="K34" s="85" t="n">
        <x:v>0.71</x:v>
      </x:c>
      <x:c r="L34" s="76" t="str">
        <x:v>PMO</x:v>
      </x:c>
      <x:c r="M34" s="76" t="str">
        <x:v>Não</x:v>
      </x:c>
      <x:c r="N34" s="76" t="str">
        <x:v>Em andamento</x:v>
      </x:c>
    </x:row>
    <x:row r="35">
      <x:c r="A35" s="76" t="str">
        <x:v>TSK-030</x:v>
      </x:c>
      <x:c r="B35" s="76" t="str">
        <x:v>PJT-008</x:v>
      </x:c>
      <x:c r="C35" s="76" t="str">
        <x:v>1.2</x:v>
      </x:c>
      <x:c r="D35" s="76" t="str">
        <x:v>Planejamento integrado e matriz de responsabilidades</x:v>
      </x:c>
      <x:c r="E35" s="76" t="n">
        <x:v>20</x:v>
      </x:c>
      <x:c r="F35" s="76" t="str">
        <x:v>1.1</x:v>
      </x:c>
      <x:c r="G35" s="84" t="n">
        <x:v>46082</x:v>
      </x:c>
      <x:c r="H35" s="84" t="n">
        <x:v>46102</x:v>
      </x:c>
      <x:c r="I35" s="84"/>
      <x:c r="J35" s="84" t="n">
        <x:v>46107</x:v>
      </x:c>
      <x:c r="K35" s="85" t="n">
        <x:v>0.51</x:v>
      </x:c>
      <x:c r="L35" s="76" t="str">
        <x:v>PMO</x:v>
      </x:c>
      <x:c r="M35" s="76" t="str">
        <x:v>Não</x:v>
      </x:c>
      <x:c r="N35" s="76" t="str">
        <x:v>Em andamento</x:v>
      </x:c>
    </x:row>
    <x:row r="36">
      <x:c r="A36" s="76" t="str">
        <x:v>TSK-031</x:v>
      </x:c>
      <x:c r="B36" s="76" t="str">
        <x:v>PJT-008</x:v>
      </x:c>
      <x:c r="C36" s="76" t="str">
        <x:v>1.3</x:v>
      </x:c>
      <x:c r="D36" s="76" t="str">
        <x:v>Execução dos entregáveis prioritários</x:v>
      </x:c>
      <x:c r="E36" s="76" t="n">
        <x:v>60</x:v>
      </x:c>
      <x:c r="F36" s="76" t="str">
        <x:v>1.2</x:v>
      </x:c>
      <x:c r="G36" s="84" t="n">
        <x:v>46103</x:v>
      </x:c>
      <x:c r="H36" s="84" t="n">
        <x:v>46163</x:v>
      </x:c>
      <x:c r="I36" s="84"/>
      <x:c r="J36" s="84" t="n">
        <x:v>46168</x:v>
      </x:c>
      <x:c r="K36" s="85" t="n">
        <x:v>0.31</x:v>
      </x:c>
      <x:c r="L36" s="76" t="str">
        <x:v>Equipe multifuncional</x:v>
      </x:c>
      <x:c r="M36" s="76" t="str">
        <x:v>Sim</x:v>
      </x:c>
      <x:c r="N36" s="76" t="str">
        <x:v>Em andamento</x:v>
      </x:c>
    </x:row>
    <x:row r="37">
      <x:c r="A37" s="79" t="str">
        <x:v>TSK-032</x:v>
      </x:c>
      <x:c r="B37" s="79" t="str">
        <x:v>PJT-008</x:v>
      </x:c>
      <x:c r="C37" s="79" t="str">
        <x:v>1.4</x:v>
      </x:c>
      <x:c r="D37" s="79" t="str">
        <x:v>Homologação, transição e encerramento</x:v>
      </x:c>
      <x:c r="E37" s="79" t="n">
        <x:v>15</x:v>
      </x:c>
      <x:c r="F37" s="79" t="str">
        <x:v>1.3</x:v>
      </x:c>
      <x:c r="G37" s="86" t="n">
        <x:v>46164</x:v>
      </x:c>
      <x:c r="H37" s="86" t="n">
        <x:v>46179</x:v>
      </x:c>
      <x:c r="I37" s="86"/>
      <x:c r="J37" s="86" t="n">
        <x:v>46184</x:v>
      </x:c>
      <x:c r="K37" s="87" t="n">
        <x:v>0.10999999999999993</x:v>
      </x:c>
      <x:c r="L37" s="79" t="str">
        <x:v>PMO</x:v>
      </x:c>
      <x:c r="M37" s="79" t="str">
        <x:v>Não</x:v>
      </x:c>
      <x:c r="N37" s="79" t="str">
        <x:v>Em andamento</x:v>
      </x:c>
    </x:row>
  </x:sheetData>
  <x:conditionalFormatting sqref="M6:M37">
    <x:cfRule type="containsText" dxfId="3" priority="1" operator="containsText" text="Sim"/>
  </x:conditionalFormatting>
  <x:pageMargins left="0.7" right="0.7" top="0.75" bottom="0.75" header="0.3" footer="0.3"/>
  <x:tableParts count="1">
    <x:tablePart xmlns:r="http://schemas.openxmlformats.org/officeDocument/2006/relationships" r:id="R5fb74bf3e5554d32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xSplit="3" ySplit="5" topLeftCell="D6" activePane="bottomRight" state="frozen"/>
    </x:sheetView>
  </x:sheetViews>
  <x:sheetFormatPr defaultRowHeight="15"/>
  <x:cols>
    <x:col min="1" max="1" width="12" hidden="0" customWidth="1"/>
    <x:col min="2" max="2" width="12" hidden="0" customWidth="1"/>
    <x:col min="3" max="3" width="32" hidden="0" customWidth="1"/>
    <x:col min="4" max="4" width="18" hidden="0" customWidth="1"/>
    <x:col min="5" max="5" width="13" hidden="0" customWidth="1"/>
    <x:col min="6" max="6" width="18" hidden="0" customWidth="1"/>
    <x:col min="7" max="7" width="12" hidden="0" customWidth="1"/>
    <x:col min="8" max="8" width="12" hidden="0" customWidth="1"/>
    <x:col min="9" max="9" width="15" hidden="0" customWidth="1"/>
    <x:col min="10" max="10" width="12" hidden="0" customWidth="1"/>
    <x:col min="11" max="11" width="16" hidden="0" customWidth="1"/>
    <x:col min="12" max="12" width="13" hidden="0" customWidth="1"/>
    <x:col min="13" max="13" width="13" hidden="0" customWidth="1"/>
    <x:col min="14" max="14" width="20" hidden="0" customWidth="1"/>
  </x:cols>
  <x:sheetData>
    <x:row r="1">
      <x:c r="A1" s="59"/>
      <x:c r="B1" s="59"/>
      <x:c r="C1" s="59"/>
      <x:c r="D1" s="59"/>
      <x:c r="E1" s="59"/>
      <x:c r="F1" s="59"/>
      <x:c r="G1" s="59"/>
      <x:c r="H1" s="59"/>
      <x:c r="I1" s="59"/>
      <x:c r="J1" s="59"/>
      <x:c r="K1" s="59"/>
      <x:c r="L1" s="59"/>
      <x:c r="M1" s="59"/>
      <x:c r="N1" s="59"/>
    </x:row>
    <x:row r="2" ht="23" customHeight="1">
      <x:c r="A2" s="5" t="str">
        <x:v>Indicadores e metas</x:v>
      </x:c>
      <x:c r="B2" s="61"/>
      <x:c r="C2" s="61"/>
      <x:c r="D2" s="61"/>
      <x:c r="E2" s="61"/>
      <x:c r="F2" s="61"/>
      <x:c r="G2" s="61"/>
      <x:c r="H2" s="61"/>
      <x:c r="I2" s="61"/>
      <x:c r="J2" s="61"/>
      <x:c r="K2" s="61"/>
      <x:c r="L2" s="61"/>
      <x:c r="M2" s="61"/>
      <x:c r="N2" s="61"/>
    </x:row>
    <x:row r="3" ht="23" customHeight="1">
      <x:c r="A3" s="7" t="str">
        <x:v>Base para acompanhamento de resultados, desvios e planos de ação.</x:v>
      </x:c>
      <x:c r="B3" s="59"/>
      <x:c r="C3" s="59"/>
      <x:c r="D3" s="59"/>
      <x:c r="E3" s="59"/>
      <x:c r="F3" s="59"/>
      <x:c r="G3" s="59"/>
      <x:c r="H3" s="59"/>
      <x:c r="I3" s="59"/>
      <x:c r="J3" s="59"/>
      <x:c r="K3" s="59"/>
      <x:c r="L3" s="59"/>
      <x:c r="M3" s="59"/>
      <x:c r="N3" s="59"/>
    </x:row>
    <x:row r="4">
      <x:c r="A4" s="59"/>
      <x:c r="B4" s="59"/>
      <x:c r="C4" s="59"/>
      <x:c r="D4" s="59"/>
      <x:c r="E4" s="59"/>
      <x:c r="F4" s="59"/>
      <x:c r="G4" s="59"/>
      <x:c r="H4" s="59"/>
      <x:c r="I4" s="59"/>
      <x:c r="J4" s="59"/>
      <x:c r="K4" s="59"/>
      <x:c r="L4" s="59"/>
      <x:c r="M4" s="59"/>
      <x:c r="N4" s="59"/>
    </x:row>
    <x:row r="5">
      <x:c r="A5" s="16" t="str">
        <x:v>KPI ID</x:v>
      </x:c>
      <x:c r="B5" s="17" t="str">
        <x:v>Projeto ID</x:v>
      </x:c>
      <x:c r="C5" s="17" t="str">
        <x:v>Indicador</x:v>
      </x:c>
      <x:c r="D5" s="17" t="str">
        <x:v>Categoria</x:v>
      </x:c>
      <x:c r="E5" s="17" t="str">
        <x:v>Unidade</x:v>
      </x:c>
      <x:c r="F5" s="17" t="str">
        <x:v>Direção</x:v>
      </x:c>
      <x:c r="G5" s="17" t="str">
        <x:v>Baseline</x:v>
      </x:c>
      <x:c r="H5" s="17" t="str">
        <x:v>Meta</x:v>
      </x:c>
      <x:c r="I5" s="17" t="str">
        <x:v>Período anterior</x:v>
      </x:c>
      <x:c r="J5" s="17" t="str">
        <x:v>Realizado</x:v>
      </x:c>
      <x:c r="K5" s="17" t="str">
        <x:v>Status</x:v>
      </x:c>
      <x:c r="L5" s="17" t="str">
        <x:v>Referência</x:v>
      </x:c>
      <x:c r="M5" s="17" t="str">
        <x:v>Frequência</x:v>
      </x:c>
      <x:c r="N5" s="18" t="str">
        <x:v>Responsável</x:v>
      </x:c>
    </x:row>
    <x:row r="6">
      <x:c r="A6" s="73" t="str">
        <x:v>KPI-001</x:v>
      </x:c>
      <x:c r="B6" s="73" t="str">
        <x:v>PJT-001</x:v>
      </x:c>
      <x:c r="C6" s="73" t="str">
        <x:v>Cumprimento de marcos</x:v>
      </x:c>
      <x:c r="D6" s="73" t="str">
        <x:v>Governança</x:v>
      </x:c>
      <x:c r="E6" s="73" t="str">
        <x:v>%</x:v>
      </x:c>
      <x:c r="F6" s="73" t="str">
        <x:v>Maior é melhor</x:v>
      </x:c>
      <x:c r="G6" s="88" t="n">
        <x:v>0.72</x:v>
      </x:c>
      <x:c r="H6" s="88" t="n">
        <x:v>0.9</x:v>
      </x:c>
      <x:c r="I6" s="88" t="n">
        <x:v>0.7</x:v>
      </x:c>
      <x:c r="J6" s="88" t="n">
        <x:v>0.74</x:v>
      </x:c>
      <x:c r="K6" s="73" t="str">
        <x:v>Abaixo da meta</x:v>
      </x:c>
      <x:c r="L6" s="89" t="n">
        <x:v>46266</x:v>
      </x:c>
      <x:c r="M6" s="73" t="str">
        <x:v>Mensal</x:v>
      </x:c>
      <x:c r="N6" s="73" t="str">
        <x:v>PMO</x:v>
      </x:c>
    </x:row>
    <x:row r="7">
      <x:c r="A7" s="76" t="str">
        <x:v>KPI-002</x:v>
      </x:c>
      <x:c r="B7" s="76" t="str">
        <x:v>PJT-001</x:v>
      </x:c>
      <x:c r="C7" s="76" t="str">
        <x:v>Ações concluídas no prazo</x:v>
      </x:c>
      <x:c r="D7" s="76" t="str">
        <x:v>Governança</x:v>
      </x:c>
      <x:c r="E7" s="76" t="str">
        <x:v>%</x:v>
      </x:c>
      <x:c r="F7" s="76" t="str">
        <x:v>Maior é melhor</x:v>
      </x:c>
      <x:c r="G7" s="90" t="n">
        <x:v>0.68</x:v>
      </x:c>
      <x:c r="H7" s="90" t="n">
        <x:v>0.85</x:v>
      </x:c>
      <x:c r="I7" s="90" t="n">
        <x:v>0.63</x:v>
      </x:c>
      <x:c r="J7" s="90" t="n">
        <x:v>0.66</x:v>
      </x:c>
      <x:c r="K7" s="76" t="str">
        <x:v>Abaixo da meta</x:v>
      </x:c>
      <x:c r="L7" s="91" t="n">
        <x:v>46266</x:v>
      </x:c>
      <x:c r="M7" s="76" t="str">
        <x:v>Mensal</x:v>
      </x:c>
      <x:c r="N7" s="76" t="str">
        <x:v>PMO</x:v>
      </x:c>
    </x:row>
    <x:row r="8">
      <x:c r="A8" s="76" t="str">
        <x:v>KPI-003</x:v>
      </x:c>
      <x:c r="B8" s="76" t="str">
        <x:v>PJT-001</x:v>
      </x:c>
      <x:c r="C8" s="76" t="str">
        <x:v>Tempo médio para decisão</x:v>
      </x:c>
      <x:c r="D8" s="76" t="str">
        <x:v>Governança</x:v>
      </x:c>
      <x:c r="E8" s="76" t="str">
        <x:v>dias</x:v>
      </x:c>
      <x:c r="F8" s="76" t="str">
        <x:v>Menor é melhor</x:v>
      </x:c>
      <x:c r="G8" s="92" t="n">
        <x:v>12</x:v>
      </x:c>
      <x:c r="H8" s="92" t="n">
        <x:v>7</x:v>
      </x:c>
      <x:c r="I8" s="92" t="n">
        <x:v>7</x:v>
      </x:c>
      <x:c r="J8" s="92" t="n">
        <x:v>6</x:v>
      </x:c>
      <x:c r="K8" s="76" t="str">
        <x:v>Atingido</x:v>
      </x:c>
      <x:c r="L8" s="91" t="n">
        <x:v>46266</x:v>
      </x:c>
      <x:c r="M8" s="76" t="str">
        <x:v>Mensal</x:v>
      </x:c>
      <x:c r="N8" s="76" t="str">
        <x:v>PMO</x:v>
      </x:c>
    </x:row>
    <x:row r="9">
      <x:c r="A9" s="76" t="str">
        <x:v>KPI-004</x:v>
      </x:c>
      <x:c r="B9" s="76" t="str">
        <x:v>PJT-002</x:v>
      </x:c>
      <x:c r="C9" s="76" t="str">
        <x:v>Cumprimento de marcos</x:v>
      </x:c>
      <x:c r="D9" s="76" t="str">
        <x:v>Governança</x:v>
      </x:c>
      <x:c r="E9" s="76" t="str">
        <x:v>%</x:v>
      </x:c>
      <x:c r="F9" s="76" t="str">
        <x:v>Maior é melhor</x:v>
      </x:c>
      <x:c r="G9" s="90" t="n">
        <x:v>0.72</x:v>
      </x:c>
      <x:c r="H9" s="90" t="n">
        <x:v>0.9</x:v>
      </x:c>
      <x:c r="I9" s="90" t="n">
        <x:v>0.75</x:v>
      </x:c>
      <x:c r="J9" s="90" t="n">
        <x:v>0.79</x:v>
      </x:c>
      <x:c r="K9" s="76" t="str">
        <x:v>Abaixo da meta</x:v>
      </x:c>
      <x:c r="L9" s="91" t="n">
        <x:v>46266</x:v>
      </x:c>
      <x:c r="M9" s="76" t="str">
        <x:v>Mensal</x:v>
      </x:c>
      <x:c r="N9" s="76" t="str">
        <x:v>PMO</x:v>
      </x:c>
    </x:row>
    <x:row r="10">
      <x:c r="A10" s="76" t="str">
        <x:v>KPI-005</x:v>
      </x:c>
      <x:c r="B10" s="76" t="str">
        <x:v>PJT-002</x:v>
      </x:c>
      <x:c r="C10" s="76" t="str">
        <x:v>Ações concluídas no prazo</x:v>
      </x:c>
      <x:c r="D10" s="76" t="str">
        <x:v>Governança</x:v>
      </x:c>
      <x:c r="E10" s="76" t="str">
        <x:v>%</x:v>
      </x:c>
      <x:c r="F10" s="76" t="str">
        <x:v>Maior é melhor</x:v>
      </x:c>
      <x:c r="G10" s="90" t="n">
        <x:v>0.68</x:v>
      </x:c>
      <x:c r="H10" s="90" t="n">
        <x:v>0.85</x:v>
      </x:c>
      <x:c r="I10" s="90" t="n">
        <x:v>0.67</x:v>
      </x:c>
      <x:c r="J10" s="90" t="n">
        <x:v>0.7000000000000001</x:v>
      </x:c>
      <x:c r="K10" s="76" t="str">
        <x:v>Abaixo da meta</x:v>
      </x:c>
      <x:c r="L10" s="91" t="n">
        <x:v>46266</x:v>
      </x:c>
      <x:c r="M10" s="76" t="str">
        <x:v>Mensal</x:v>
      </x:c>
      <x:c r="N10" s="76" t="str">
        <x:v>PMO</x:v>
      </x:c>
    </x:row>
    <x:row r="11">
      <x:c r="A11" s="76" t="str">
        <x:v>KPI-006</x:v>
      </x:c>
      <x:c r="B11" s="76" t="str">
        <x:v>PJT-002</x:v>
      </x:c>
      <x:c r="C11" s="76" t="str">
        <x:v>Tempo médio para decisão</x:v>
      </x:c>
      <x:c r="D11" s="76" t="str">
        <x:v>Governança</x:v>
      </x:c>
      <x:c r="E11" s="76" t="str">
        <x:v>dias</x:v>
      </x:c>
      <x:c r="F11" s="76" t="str">
        <x:v>Menor é melhor</x:v>
      </x:c>
      <x:c r="G11" s="92" t="n">
        <x:v>12</x:v>
      </x:c>
      <x:c r="H11" s="92" t="n">
        <x:v>7</x:v>
      </x:c>
      <x:c r="I11" s="92" t="n">
        <x:v>8.5</x:v>
      </x:c>
      <x:c r="J11" s="92" t="n">
        <x:v>7.5</x:v>
      </x:c>
      <x:c r="K11" s="76" t="str">
        <x:v>Atenção</x:v>
      </x:c>
      <x:c r="L11" s="91" t="n">
        <x:v>46266</x:v>
      </x:c>
      <x:c r="M11" s="76" t="str">
        <x:v>Mensal</x:v>
      </x:c>
      <x:c r="N11" s="76" t="str">
        <x:v>PMO</x:v>
      </x:c>
    </x:row>
    <x:row r="12">
      <x:c r="A12" s="76" t="str">
        <x:v>KPI-007</x:v>
      </x:c>
      <x:c r="B12" s="76" t="str">
        <x:v>PJT-003</x:v>
      </x:c>
      <x:c r="C12" s="76" t="str">
        <x:v>Cumprimento de marcos</x:v>
      </x:c>
      <x:c r="D12" s="76" t="str">
        <x:v>Governança</x:v>
      </x:c>
      <x:c r="E12" s="76" t="str">
        <x:v>%</x:v>
      </x:c>
      <x:c r="F12" s="76" t="str">
        <x:v>Maior é melhor</x:v>
      </x:c>
      <x:c r="G12" s="90" t="n">
        <x:v>0.72</x:v>
      </x:c>
      <x:c r="H12" s="90" t="n">
        <x:v>0.9</x:v>
      </x:c>
      <x:c r="I12" s="90" t="n">
        <x:v>0.7999999999999999</x:v>
      </x:c>
      <x:c r="J12" s="90" t="n">
        <x:v>0.84</x:v>
      </x:c>
      <x:c r="K12" s="76" t="str">
        <x:v>Atenção</x:v>
      </x:c>
      <x:c r="L12" s="91" t="n">
        <x:v>46266</x:v>
      </x:c>
      <x:c r="M12" s="76" t="str">
        <x:v>Mensal</x:v>
      </x:c>
      <x:c r="N12" s="76" t="str">
        <x:v>PMO</x:v>
      </x:c>
    </x:row>
    <x:row r="13">
      <x:c r="A13" s="76" t="str">
        <x:v>KPI-008</x:v>
      </x:c>
      <x:c r="B13" s="76" t="str">
        <x:v>PJT-003</x:v>
      </x:c>
      <x:c r="C13" s="76" t="str">
        <x:v>Ações concluídas no prazo</x:v>
      </x:c>
      <x:c r="D13" s="76" t="str">
        <x:v>Governança</x:v>
      </x:c>
      <x:c r="E13" s="76" t="str">
        <x:v>%</x:v>
      </x:c>
      <x:c r="F13" s="76" t="str">
        <x:v>Maior é melhor</x:v>
      </x:c>
      <x:c r="G13" s="90" t="n">
        <x:v>0.68</x:v>
      </x:c>
      <x:c r="H13" s="90" t="n">
        <x:v>0.85</x:v>
      </x:c>
      <x:c r="I13" s="90" t="n">
        <x:v>0.71</x:v>
      </x:c>
      <x:c r="J13" s="90" t="n">
        <x:v>0.74</x:v>
      </x:c>
      <x:c r="K13" s="76" t="str">
        <x:v>Abaixo da meta</x:v>
      </x:c>
      <x:c r="L13" s="91" t="n">
        <x:v>46266</x:v>
      </x:c>
      <x:c r="M13" s="76" t="str">
        <x:v>Mensal</x:v>
      </x:c>
      <x:c r="N13" s="76" t="str">
        <x:v>PMO</x:v>
      </x:c>
    </x:row>
    <x:row r="14">
      <x:c r="A14" s="76" t="str">
        <x:v>KPI-009</x:v>
      </x:c>
      <x:c r="B14" s="76" t="str">
        <x:v>PJT-003</x:v>
      </x:c>
      <x:c r="C14" s="76" t="str">
        <x:v>Tempo médio para decisão</x:v>
      </x:c>
      <x:c r="D14" s="76" t="str">
        <x:v>Governança</x:v>
      </x:c>
      <x:c r="E14" s="76" t="str">
        <x:v>dias</x:v>
      </x:c>
      <x:c r="F14" s="76" t="str">
        <x:v>Menor é melhor</x:v>
      </x:c>
      <x:c r="G14" s="92" t="n">
        <x:v>12</x:v>
      </x:c>
      <x:c r="H14" s="92" t="n">
        <x:v>7</x:v>
      </x:c>
      <x:c r="I14" s="92" t="n">
        <x:v>10</x:v>
      </x:c>
      <x:c r="J14" s="92" t="n">
        <x:v>9</x:v>
      </x:c>
      <x:c r="K14" s="76" t="str">
        <x:v>Abaixo da meta</x:v>
      </x:c>
      <x:c r="L14" s="91" t="n">
        <x:v>46266</x:v>
      </x:c>
      <x:c r="M14" s="76" t="str">
        <x:v>Mensal</x:v>
      </x:c>
      <x:c r="N14" s="76" t="str">
        <x:v>PMO</x:v>
      </x:c>
    </x:row>
    <x:row r="15">
      <x:c r="A15" s="76" t="str">
        <x:v>KPI-010</x:v>
      </x:c>
      <x:c r="B15" s="76" t="str">
        <x:v>PJT-004</x:v>
      </x:c>
      <x:c r="C15" s="76" t="str">
        <x:v>Cumprimento de marcos</x:v>
      </x:c>
      <x:c r="D15" s="76" t="str">
        <x:v>Governança</x:v>
      </x:c>
      <x:c r="E15" s="76" t="str">
        <x:v>%</x:v>
      </x:c>
      <x:c r="F15" s="76" t="str">
        <x:v>Maior é melhor</x:v>
      </x:c>
      <x:c r="G15" s="90" t="n">
        <x:v>0.72</x:v>
      </x:c>
      <x:c r="H15" s="90" t="n">
        <x:v>0.9</x:v>
      </x:c>
      <x:c r="I15" s="90" t="n">
        <x:v>0.85</x:v>
      </x:c>
      <x:c r="J15" s="90" t="n">
        <x:v>0.89</x:v>
      </x:c>
      <x:c r="K15" s="76" t="str">
        <x:v>Atenção</x:v>
      </x:c>
      <x:c r="L15" s="91" t="n">
        <x:v>46266</x:v>
      </x:c>
      <x:c r="M15" s="76" t="str">
        <x:v>Mensal</x:v>
      </x:c>
      <x:c r="N15" s="76" t="str">
        <x:v>PMO</x:v>
      </x:c>
    </x:row>
    <x:row r="16">
      <x:c r="A16" s="76" t="str">
        <x:v>KPI-011</x:v>
      </x:c>
      <x:c r="B16" s="76" t="str">
        <x:v>PJT-004</x:v>
      </x:c>
      <x:c r="C16" s="76" t="str">
        <x:v>Ações concluídas no prazo</x:v>
      </x:c>
      <x:c r="D16" s="76" t="str">
        <x:v>Governança</x:v>
      </x:c>
      <x:c r="E16" s="76" t="str">
        <x:v>%</x:v>
      </x:c>
      <x:c r="F16" s="76" t="str">
        <x:v>Maior é melhor</x:v>
      </x:c>
      <x:c r="G16" s="90" t="n">
        <x:v>0.68</x:v>
      </x:c>
      <x:c r="H16" s="90" t="n">
        <x:v>0.85</x:v>
      </x:c>
      <x:c r="I16" s="90" t="n">
        <x:v>0.75</x:v>
      </x:c>
      <x:c r="J16" s="90" t="n">
        <x:v>0.78</x:v>
      </x:c>
      <x:c r="K16" s="76" t="str">
        <x:v>Atenção</x:v>
      </x:c>
      <x:c r="L16" s="91" t="n">
        <x:v>46266</x:v>
      </x:c>
      <x:c r="M16" s="76" t="str">
        <x:v>Mensal</x:v>
      </x:c>
      <x:c r="N16" s="76" t="str">
        <x:v>PMO</x:v>
      </x:c>
    </x:row>
    <x:row r="17">
      <x:c r="A17" s="76" t="str">
        <x:v>KPI-012</x:v>
      </x:c>
      <x:c r="B17" s="76" t="str">
        <x:v>PJT-004</x:v>
      </x:c>
      <x:c r="C17" s="76" t="str">
        <x:v>Tempo médio para decisão</x:v>
      </x:c>
      <x:c r="D17" s="76" t="str">
        <x:v>Governança</x:v>
      </x:c>
      <x:c r="E17" s="76" t="str">
        <x:v>dias</x:v>
      </x:c>
      <x:c r="F17" s="76" t="str">
        <x:v>Menor é melhor</x:v>
      </x:c>
      <x:c r="G17" s="92" t="n">
        <x:v>12</x:v>
      </x:c>
      <x:c r="H17" s="92" t="n">
        <x:v>7</x:v>
      </x:c>
      <x:c r="I17" s="92" t="n">
        <x:v>11.5</x:v>
      </x:c>
      <x:c r="J17" s="92" t="n">
        <x:v>10.5</x:v>
      </x:c>
      <x:c r="K17" s="76" t="str">
        <x:v>Abaixo da meta</x:v>
      </x:c>
      <x:c r="L17" s="91" t="n">
        <x:v>46266</x:v>
      </x:c>
      <x:c r="M17" s="76" t="str">
        <x:v>Mensal</x:v>
      </x:c>
      <x:c r="N17" s="76" t="str">
        <x:v>PMO</x:v>
      </x:c>
    </x:row>
    <x:row r="18">
      <x:c r="A18" s="76" t="str">
        <x:v>KPI-013</x:v>
      </x:c>
      <x:c r="B18" s="76" t="str">
        <x:v>PJT-005</x:v>
      </x:c>
      <x:c r="C18" s="76" t="str">
        <x:v>Cumprimento de marcos</x:v>
      </x:c>
      <x:c r="D18" s="76" t="str">
        <x:v>Governança</x:v>
      </x:c>
      <x:c r="E18" s="76" t="str">
        <x:v>%</x:v>
      </x:c>
      <x:c r="F18" s="76" t="str">
        <x:v>Maior é melhor</x:v>
      </x:c>
      <x:c r="G18" s="90" t="n">
        <x:v>0.72</x:v>
      </x:c>
      <x:c r="H18" s="90" t="n">
        <x:v>0.9</x:v>
      </x:c>
      <x:c r="I18" s="90" t="n">
        <x:v>0.7</x:v>
      </x:c>
      <x:c r="J18" s="90" t="n">
        <x:v>0.74</x:v>
      </x:c>
      <x:c r="K18" s="76" t="str">
        <x:v>Abaixo da meta</x:v>
      </x:c>
      <x:c r="L18" s="91" t="n">
        <x:v>46266</x:v>
      </x:c>
      <x:c r="M18" s="76" t="str">
        <x:v>Mensal</x:v>
      </x:c>
      <x:c r="N18" s="76" t="str">
        <x:v>PMO</x:v>
      </x:c>
    </x:row>
    <x:row r="19">
      <x:c r="A19" s="76" t="str">
        <x:v>KPI-014</x:v>
      </x:c>
      <x:c r="B19" s="76" t="str">
        <x:v>PJT-005</x:v>
      </x:c>
      <x:c r="C19" s="76" t="str">
        <x:v>Ações concluídas no prazo</x:v>
      </x:c>
      <x:c r="D19" s="76" t="str">
        <x:v>Governança</x:v>
      </x:c>
      <x:c r="E19" s="76" t="str">
        <x:v>%</x:v>
      </x:c>
      <x:c r="F19" s="76" t="str">
        <x:v>Maior é melhor</x:v>
      </x:c>
      <x:c r="G19" s="90" t="n">
        <x:v>0.68</x:v>
      </x:c>
      <x:c r="H19" s="90" t="n">
        <x:v>0.85</x:v>
      </x:c>
      <x:c r="I19" s="90" t="n">
        <x:v>0.79</x:v>
      </x:c>
      <x:c r="J19" s="90" t="n">
        <x:v>0.8200000000000001</x:v>
      </x:c>
      <x:c r="K19" s="76" t="str">
        <x:v>Atenção</x:v>
      </x:c>
      <x:c r="L19" s="91" t="n">
        <x:v>46266</x:v>
      </x:c>
      <x:c r="M19" s="76" t="str">
        <x:v>Mensal</x:v>
      </x:c>
      <x:c r="N19" s="76" t="str">
        <x:v>PMO</x:v>
      </x:c>
    </x:row>
    <x:row r="20">
      <x:c r="A20" s="76" t="str">
        <x:v>KPI-015</x:v>
      </x:c>
      <x:c r="B20" s="76" t="str">
        <x:v>PJT-005</x:v>
      </x:c>
      <x:c r="C20" s="76" t="str">
        <x:v>Tempo médio para decisão</x:v>
      </x:c>
      <x:c r="D20" s="76" t="str">
        <x:v>Governança</x:v>
      </x:c>
      <x:c r="E20" s="76" t="str">
        <x:v>dias</x:v>
      </x:c>
      <x:c r="F20" s="76" t="str">
        <x:v>Menor é melhor</x:v>
      </x:c>
      <x:c r="G20" s="92" t="n">
        <x:v>12</x:v>
      </x:c>
      <x:c r="H20" s="92" t="n">
        <x:v>7</x:v>
      </x:c>
      <x:c r="I20" s="92" t="n">
        <x:v>13</x:v>
      </x:c>
      <x:c r="J20" s="92" t="n">
        <x:v>12</x:v>
      </x:c>
      <x:c r="K20" s="76" t="str">
        <x:v>Abaixo da meta</x:v>
      </x:c>
      <x:c r="L20" s="91" t="n">
        <x:v>46266</x:v>
      </x:c>
      <x:c r="M20" s="76" t="str">
        <x:v>Mensal</x:v>
      </x:c>
      <x:c r="N20" s="76" t="str">
        <x:v>PMO</x:v>
      </x:c>
    </x:row>
    <x:row r="21">
      <x:c r="A21" s="76" t="str">
        <x:v>KPI-016</x:v>
      </x:c>
      <x:c r="B21" s="76" t="str">
        <x:v>PJT-006</x:v>
      </x:c>
      <x:c r="C21" s="76" t="str">
        <x:v>Cumprimento de marcos</x:v>
      </x:c>
      <x:c r="D21" s="76" t="str">
        <x:v>Governança</x:v>
      </x:c>
      <x:c r="E21" s="76" t="str">
        <x:v>%</x:v>
      </x:c>
      <x:c r="F21" s="76" t="str">
        <x:v>Maior é melhor</x:v>
      </x:c>
      <x:c r="G21" s="90" t="n">
        <x:v>0.72</x:v>
      </x:c>
      <x:c r="H21" s="90" t="n">
        <x:v>0.9</x:v>
      </x:c>
      <x:c r="I21" s="90" t="n">
        <x:v>0.75</x:v>
      </x:c>
      <x:c r="J21" s="90" t="n">
        <x:v>0.79</x:v>
      </x:c>
      <x:c r="K21" s="76" t="str">
        <x:v>Abaixo da meta</x:v>
      </x:c>
      <x:c r="L21" s="91" t="n">
        <x:v>46266</x:v>
      </x:c>
      <x:c r="M21" s="76" t="str">
        <x:v>Mensal</x:v>
      </x:c>
      <x:c r="N21" s="76" t="str">
        <x:v>PMO</x:v>
      </x:c>
    </x:row>
    <x:row r="22">
      <x:c r="A22" s="76" t="str">
        <x:v>KPI-017</x:v>
      </x:c>
      <x:c r="B22" s="76" t="str">
        <x:v>PJT-006</x:v>
      </x:c>
      <x:c r="C22" s="76" t="str">
        <x:v>Ações concluídas no prazo</x:v>
      </x:c>
      <x:c r="D22" s="76" t="str">
        <x:v>Governança</x:v>
      </x:c>
      <x:c r="E22" s="76" t="str">
        <x:v>%</x:v>
      </x:c>
      <x:c r="F22" s="76" t="str">
        <x:v>Maior é melhor</x:v>
      </x:c>
      <x:c r="G22" s="90" t="n">
        <x:v>0.68</x:v>
      </x:c>
      <x:c r="H22" s="90" t="n">
        <x:v>0.85</x:v>
      </x:c>
      <x:c r="I22" s="90" t="n">
        <x:v>0.63</x:v>
      </x:c>
      <x:c r="J22" s="90" t="n">
        <x:v>0.66</x:v>
      </x:c>
      <x:c r="K22" s="76" t="str">
        <x:v>Abaixo da meta</x:v>
      </x:c>
      <x:c r="L22" s="91" t="n">
        <x:v>46266</x:v>
      </x:c>
      <x:c r="M22" s="76" t="str">
        <x:v>Mensal</x:v>
      </x:c>
      <x:c r="N22" s="76" t="str">
        <x:v>PMO</x:v>
      </x:c>
    </x:row>
    <x:row r="23">
      <x:c r="A23" s="76" t="str">
        <x:v>KPI-018</x:v>
      </x:c>
      <x:c r="B23" s="76" t="str">
        <x:v>PJT-006</x:v>
      </x:c>
      <x:c r="C23" s="76" t="str">
        <x:v>Tempo médio para decisão</x:v>
      </x:c>
      <x:c r="D23" s="76" t="str">
        <x:v>Governança</x:v>
      </x:c>
      <x:c r="E23" s="76" t="str">
        <x:v>dias</x:v>
      </x:c>
      <x:c r="F23" s="76" t="str">
        <x:v>Menor é melhor</x:v>
      </x:c>
      <x:c r="G23" s="92" t="n">
        <x:v>12</x:v>
      </x:c>
      <x:c r="H23" s="92" t="n">
        <x:v>7</x:v>
      </x:c>
      <x:c r="I23" s="92" t="n">
        <x:v>7</x:v>
      </x:c>
      <x:c r="J23" s="92" t="n">
        <x:v>6</x:v>
      </x:c>
      <x:c r="K23" s="76" t="str">
        <x:v>Atingido</x:v>
      </x:c>
      <x:c r="L23" s="91" t="n">
        <x:v>46266</x:v>
      </x:c>
      <x:c r="M23" s="76" t="str">
        <x:v>Mensal</x:v>
      </x:c>
      <x:c r="N23" s="76" t="str">
        <x:v>PMO</x:v>
      </x:c>
    </x:row>
    <x:row r="24">
      <x:c r="A24" s="76" t="str">
        <x:v>KPI-019</x:v>
      </x:c>
      <x:c r="B24" s="76" t="str">
        <x:v>PJT-007</x:v>
      </x:c>
      <x:c r="C24" s="76" t="str">
        <x:v>Cumprimento de marcos</x:v>
      </x:c>
      <x:c r="D24" s="76" t="str">
        <x:v>Governança</x:v>
      </x:c>
      <x:c r="E24" s="76" t="str">
        <x:v>%</x:v>
      </x:c>
      <x:c r="F24" s="76" t="str">
        <x:v>Maior é melhor</x:v>
      </x:c>
      <x:c r="G24" s="90" t="n">
        <x:v>0.72</x:v>
      </x:c>
      <x:c r="H24" s="90" t="n">
        <x:v>0.9</x:v>
      </x:c>
      <x:c r="I24" s="90" t="n">
        <x:v>0.7999999999999999</x:v>
      </x:c>
      <x:c r="J24" s="90" t="n">
        <x:v>0.84</x:v>
      </x:c>
      <x:c r="K24" s="76" t="str">
        <x:v>Atenção</x:v>
      </x:c>
      <x:c r="L24" s="91" t="n">
        <x:v>46266</x:v>
      </x:c>
      <x:c r="M24" s="76" t="str">
        <x:v>Mensal</x:v>
      </x:c>
      <x:c r="N24" s="76" t="str">
        <x:v>PMO</x:v>
      </x:c>
    </x:row>
    <x:row r="25">
      <x:c r="A25" s="76" t="str">
        <x:v>KPI-020</x:v>
      </x:c>
      <x:c r="B25" s="76" t="str">
        <x:v>PJT-007</x:v>
      </x:c>
      <x:c r="C25" s="76" t="str">
        <x:v>Ações concluídas no prazo</x:v>
      </x:c>
      <x:c r="D25" s="76" t="str">
        <x:v>Governança</x:v>
      </x:c>
      <x:c r="E25" s="76" t="str">
        <x:v>%</x:v>
      </x:c>
      <x:c r="F25" s="76" t="str">
        <x:v>Maior é melhor</x:v>
      </x:c>
      <x:c r="G25" s="90" t="n">
        <x:v>0.68</x:v>
      </x:c>
      <x:c r="H25" s="90" t="n">
        <x:v>0.85</x:v>
      </x:c>
      <x:c r="I25" s="90" t="n">
        <x:v>0.67</x:v>
      </x:c>
      <x:c r="J25" s="90" t="n">
        <x:v>0.7000000000000001</x:v>
      </x:c>
      <x:c r="K25" s="76" t="str">
        <x:v>Abaixo da meta</x:v>
      </x:c>
      <x:c r="L25" s="91" t="n">
        <x:v>46266</x:v>
      </x:c>
      <x:c r="M25" s="76" t="str">
        <x:v>Mensal</x:v>
      </x:c>
      <x:c r="N25" s="76" t="str">
        <x:v>PMO</x:v>
      </x:c>
    </x:row>
    <x:row r="26">
      <x:c r="A26" s="76" t="str">
        <x:v>KPI-021</x:v>
      </x:c>
      <x:c r="B26" s="76" t="str">
        <x:v>PJT-007</x:v>
      </x:c>
      <x:c r="C26" s="76" t="str">
        <x:v>Tempo médio para decisão</x:v>
      </x:c>
      <x:c r="D26" s="76" t="str">
        <x:v>Governança</x:v>
      </x:c>
      <x:c r="E26" s="76" t="str">
        <x:v>dias</x:v>
      </x:c>
      <x:c r="F26" s="76" t="str">
        <x:v>Menor é melhor</x:v>
      </x:c>
      <x:c r="G26" s="92" t="n">
        <x:v>12</x:v>
      </x:c>
      <x:c r="H26" s="92" t="n">
        <x:v>7</x:v>
      </x:c>
      <x:c r="I26" s="92" t="n">
        <x:v>8.5</x:v>
      </x:c>
      <x:c r="J26" s="92" t="n">
        <x:v>7.5</x:v>
      </x:c>
      <x:c r="K26" s="76" t="str">
        <x:v>Atenção</x:v>
      </x:c>
      <x:c r="L26" s="91" t="n">
        <x:v>46266</x:v>
      </x:c>
      <x:c r="M26" s="76" t="str">
        <x:v>Mensal</x:v>
      </x:c>
      <x:c r="N26" s="76" t="str">
        <x:v>PMO</x:v>
      </x:c>
    </x:row>
    <x:row r="27">
      <x:c r="A27" s="76" t="str">
        <x:v>KPI-022</x:v>
      </x:c>
      <x:c r="B27" s="76" t="str">
        <x:v>PJT-008</x:v>
      </x:c>
      <x:c r="C27" s="76" t="str">
        <x:v>Cumprimento de marcos</x:v>
      </x:c>
      <x:c r="D27" s="76" t="str">
        <x:v>Governança</x:v>
      </x:c>
      <x:c r="E27" s="76" t="str">
        <x:v>%</x:v>
      </x:c>
      <x:c r="F27" s="76" t="str">
        <x:v>Maior é melhor</x:v>
      </x:c>
      <x:c r="G27" s="90" t="n">
        <x:v>0.72</x:v>
      </x:c>
      <x:c r="H27" s="90" t="n">
        <x:v>0.9</x:v>
      </x:c>
      <x:c r="I27" s="90" t="n">
        <x:v>0.85</x:v>
      </x:c>
      <x:c r="J27" s="90" t="n">
        <x:v>0.89</x:v>
      </x:c>
      <x:c r="K27" s="76" t="str">
        <x:v>Atenção</x:v>
      </x:c>
      <x:c r="L27" s="91" t="n">
        <x:v>46266</x:v>
      </x:c>
      <x:c r="M27" s="76" t="str">
        <x:v>Mensal</x:v>
      </x:c>
      <x:c r="N27" s="76" t="str">
        <x:v>PMO</x:v>
      </x:c>
    </x:row>
    <x:row r="28">
      <x:c r="A28" s="76" t="str">
        <x:v>KPI-023</x:v>
      </x:c>
      <x:c r="B28" s="76" t="str">
        <x:v>PJT-008</x:v>
      </x:c>
      <x:c r="C28" s="76" t="str">
        <x:v>Ações concluídas no prazo</x:v>
      </x:c>
      <x:c r="D28" s="76" t="str">
        <x:v>Governança</x:v>
      </x:c>
      <x:c r="E28" s="76" t="str">
        <x:v>%</x:v>
      </x:c>
      <x:c r="F28" s="76" t="str">
        <x:v>Maior é melhor</x:v>
      </x:c>
      <x:c r="G28" s="90" t="n">
        <x:v>0.68</x:v>
      </x:c>
      <x:c r="H28" s="90" t="n">
        <x:v>0.85</x:v>
      </x:c>
      <x:c r="I28" s="90" t="n">
        <x:v>0.71</x:v>
      </x:c>
      <x:c r="J28" s="90" t="n">
        <x:v>0.74</x:v>
      </x:c>
      <x:c r="K28" s="76" t="str">
        <x:v>Abaixo da meta</x:v>
      </x:c>
      <x:c r="L28" s="91" t="n">
        <x:v>46266</x:v>
      </x:c>
      <x:c r="M28" s="76" t="str">
        <x:v>Mensal</x:v>
      </x:c>
      <x:c r="N28" s="76" t="str">
        <x:v>PMO</x:v>
      </x:c>
    </x:row>
    <x:row r="29">
      <x:c r="A29" s="79" t="str">
        <x:v>KPI-024</x:v>
      </x:c>
      <x:c r="B29" s="79" t="str">
        <x:v>PJT-008</x:v>
      </x:c>
      <x:c r="C29" s="79" t="str">
        <x:v>Tempo médio para decisão</x:v>
      </x:c>
      <x:c r="D29" s="79" t="str">
        <x:v>Governança</x:v>
      </x:c>
      <x:c r="E29" s="79" t="str">
        <x:v>dias</x:v>
      </x:c>
      <x:c r="F29" s="79" t="str">
        <x:v>Menor é melhor</x:v>
      </x:c>
      <x:c r="G29" s="93" t="n">
        <x:v>12</x:v>
      </x:c>
      <x:c r="H29" s="93" t="n">
        <x:v>7</x:v>
      </x:c>
      <x:c r="I29" s="93" t="n">
        <x:v>10</x:v>
      </x:c>
      <x:c r="J29" s="93" t="n">
        <x:v>9</x:v>
      </x:c>
      <x:c r="K29" s="79" t="str">
        <x:v>Abaixo da meta</x:v>
      </x:c>
      <x:c r="L29" s="94" t="n">
        <x:v>46266</x:v>
      </x:c>
      <x:c r="M29" s="79" t="str">
        <x:v>Mensal</x:v>
      </x:c>
      <x:c r="N29" s="79" t="str">
        <x:v>PMO</x:v>
      </x:c>
    </x:row>
  </x:sheetData>
  <x:conditionalFormatting sqref="K6:K29">
    <x:cfRule type="containsText" dxfId="4" priority="1" operator="containsText" text="Abaixo da meta"/>
    <x:cfRule type="containsText" dxfId="5" priority="2" operator="containsText" text="Atenção"/>
    <x:cfRule type="containsText" dxfId="6" priority="3" operator="containsText" text="Atingido"/>
  </x:conditionalFormatting>
  <x:pageMargins left="0.7" right="0.7" top="0.75" bottom="0.75" header="0.3" footer="0.3"/>
  <x:tableParts count="1">
    <x:tablePart xmlns:r="http://schemas.openxmlformats.org/officeDocument/2006/relationships" r:id="R558910c40bb94ef4"/>
  </x:tableParts>
</x:worksheet>
</file>

<file path=xl/worksheets/sheet5.xml><?xml version="1.0" encoding="utf-8"?>
<x:worksheet xmlns:x="http://schemas.openxmlformats.org/spreadsheetml/2006/main">
  <x:sheetViews>
    <x:sheetView showGridLines="0" workbookViewId="0">
      <x:pane xSplit="3" ySplit="5" topLeftCell="D6" activePane="bottomRight" state="frozen"/>
    </x:sheetView>
  </x:sheetViews>
  <x:sheetFormatPr defaultRowHeight="15"/>
  <x:cols>
    <x:col min="1" max="1" width="12" hidden="0" customWidth="1"/>
    <x:col min="2" max="2" width="12" hidden="0" customWidth="1"/>
    <x:col min="3" max="3" width="38" hidden="0" customWidth="1"/>
    <x:col min="4" max="4" width="16" hidden="0" customWidth="1"/>
    <x:col min="5" max="5" width="15" hidden="0" customWidth="1"/>
    <x:col min="6" max="6" width="12" hidden="0" customWidth="1"/>
    <x:col min="7" max="7" width="12" hidden="0" customWidth="1"/>
    <x:col min="8" max="8" width="14" hidden="0" customWidth="1"/>
    <x:col min="9" max="9" width="48" hidden="0" customWidth="1"/>
    <x:col min="10" max="10" width="22" hidden="0" customWidth="1"/>
    <x:col min="11" max="11" width="13" hidden="0" customWidth="1"/>
    <x:col min="12" max="12" width="16" hidden="0" customWidth="1"/>
    <x:col min="13" max="13" width="14" hidden="0" customWidth="1"/>
  </x:cols>
  <x:sheetData>
    <x:row r="1">
      <x:c r="A1" s="59"/>
      <x:c r="B1" s="59"/>
      <x:c r="C1" s="59"/>
      <x:c r="D1" s="59"/>
      <x:c r="E1" s="59"/>
      <x:c r="F1" s="59"/>
      <x:c r="G1" s="59"/>
      <x:c r="H1" s="59"/>
      <x:c r="I1" s="59"/>
      <x:c r="J1" s="59"/>
      <x:c r="K1" s="59"/>
      <x:c r="L1" s="59"/>
      <x:c r="M1" s="59"/>
    </x:row>
    <x:row r="2" ht="23" customHeight="1">
      <x:c r="A2" s="5" t="str">
        <x:v>Registro de riscos</x:v>
      </x:c>
      <x:c r="B2" s="61"/>
      <x:c r="C2" s="61"/>
      <x:c r="D2" s="61"/>
      <x:c r="E2" s="61"/>
      <x:c r="F2" s="61"/>
      <x:c r="G2" s="61"/>
      <x:c r="H2" s="61"/>
      <x:c r="I2" s="61"/>
      <x:c r="J2" s="61"/>
      <x:c r="K2" s="61"/>
      <x:c r="L2" s="61"/>
      <x:c r="M2" s="61"/>
    </x:row>
    <x:row r="3" ht="23" customHeight="1">
      <x:c r="A3" s="7" t="str">
        <x:v>Avaliação de probabilidade, impacto, resposta e exposição residual.</x:v>
      </x:c>
      <x:c r="B3" s="59"/>
      <x:c r="C3" s="59"/>
      <x:c r="D3" s="59"/>
      <x:c r="E3" s="59"/>
      <x:c r="F3" s="59"/>
      <x:c r="G3" s="59"/>
      <x:c r="H3" s="59"/>
      <x:c r="I3" s="59"/>
      <x:c r="J3" s="59"/>
      <x:c r="K3" s="59"/>
      <x:c r="L3" s="59"/>
      <x:c r="M3" s="59"/>
    </x:row>
    <x:row r="4">
      <x:c r="A4" s="59"/>
      <x:c r="B4" s="59"/>
      <x:c r="C4" s="59"/>
      <x:c r="D4" s="59"/>
      <x:c r="E4" s="59"/>
      <x:c r="F4" s="59"/>
      <x:c r="G4" s="59"/>
      <x:c r="H4" s="59"/>
      <x:c r="I4" s="59"/>
      <x:c r="J4" s="59"/>
      <x:c r="K4" s="59"/>
      <x:c r="L4" s="59"/>
      <x:c r="M4" s="59"/>
    </x:row>
    <x:row r="5">
      <x:c r="A5" s="16" t="str">
        <x:v>Risco ID</x:v>
      </x:c>
      <x:c r="B5" s="17" t="str">
        <x:v>Projeto ID</x:v>
      </x:c>
      <x:c r="C5" s="17" t="str">
        <x:v>Descrição</x:v>
      </x:c>
      <x:c r="D5" s="17" t="str">
        <x:v>Categoria</x:v>
      </x:c>
      <x:c r="E5" s="17" t="str">
        <x:v>Probabilidade</x:v>
      </x:c>
      <x:c r="F5" s="17" t="str">
        <x:v>Impacto</x:v>
      </x:c>
      <x:c r="G5" s="17" t="str">
        <x:v>Pontuação</x:v>
      </x:c>
      <x:c r="H5" s="17" t="str">
        <x:v>Classificação</x:v>
      </x:c>
      <x:c r="I5" s="17" t="str">
        <x:v>Resposta planejada</x:v>
      </x:c>
      <x:c r="J5" s="17" t="str">
        <x:v>Responsável</x:v>
      </x:c>
      <x:c r="K5" s="17" t="str">
        <x:v>Prazo</x:v>
      </x:c>
      <x:c r="L5" s="17" t="str">
        <x:v>Status</x:v>
      </x:c>
      <x:c r="M5" s="18" t="str">
        <x:v>Estratégia</x:v>
      </x:c>
    </x:row>
    <x:row r="6">
      <x:c r="A6" s="73" t="str">
        <x:v>RSK-001</x:v>
      </x:c>
      <x:c r="B6" s="73" t="str">
        <x:v>PJT-001</x:v>
      </x:c>
      <x:c r="C6" s="73" t="str">
        <x:v>Atraso na validação executiva</x:v>
      </x:c>
      <x:c r="D6" s="73" t="str">
        <x:v>Governança</x:v>
      </x:c>
      <x:c r="E6" s="73" t="n">
        <x:v>4</x:v>
      </x:c>
      <x:c r="F6" s="73" t="n">
        <x:v>4</x:v>
      </x:c>
      <x:c r="G6" s="73" t="n">
        <x:f>E6*F6</x:f>
        <x:v>16</x:v>
      </x:c>
      <x:c r="H6" s="73" t="str">
        <x:f>IF(G6&gt;=16,"Crítico",IF(G6&gt;=9,"Alto",IF(G6&gt;=5,"Moderado","Baixo")))</x:f>
        <x:v>Crítico</x:v>
      </x:c>
      <x:c r="I6" s="73" t="str">
        <x:v>Agendar decisões críticas com antecedência e enviar pré-leitura.</x:v>
      </x:c>
      <x:c r="J6" s="73" t="str">
        <x:v>PMO</x:v>
      </x:c>
      <x:c r="K6" s="82" t="n">
        <x:v>46283</x:v>
      </x:c>
      <x:c r="L6" s="73" t="str">
        <x:v>Em tratamento</x:v>
      </x:c>
      <x:c r="M6" s="73" t="str">
        <x:v>Reduzir</x:v>
      </x:c>
    </x:row>
    <x:row r="7">
      <x:c r="A7" s="76" t="str">
        <x:v>RSK-002</x:v>
      </x:c>
      <x:c r="B7" s="76" t="str">
        <x:v>PJT-001</x:v>
      </x:c>
      <x:c r="C7" s="76" t="str">
        <x:v>Dependência de integração entre sistemas</x:v>
      </x:c>
      <x:c r="D7" s="76" t="str">
        <x:v>Tecnologia</x:v>
      </x:c>
      <x:c r="E7" s="76" t="n">
        <x:v>3</x:v>
      </x:c>
      <x:c r="F7" s="76" t="n">
        <x:v>5</x:v>
      </x:c>
      <x:c r="G7" s="76" t="n">
        <x:f>E7*F7</x:f>
        <x:v>15</x:v>
      </x:c>
      <x:c r="H7" s="76" t="str">
        <x:f>IF(G7&gt;=16,"Crítico",IF(G7&gt;=9,"Alto",IF(G7&gt;=5,"Moderado","Baixo")))</x:f>
        <x:v>Alto</x:v>
      </x:c>
      <x:c r="I7" s="76" t="str">
        <x:v>Executar prova técnica e definir interface mínima antes do desenvolvimento.</x:v>
      </x:c>
      <x:c r="J7" s="76" t="str">
        <x:v>Arquitetura</x:v>
      </x:c>
      <x:c r="K7" s="84" t="n">
        <x:v>46291</x:v>
      </x:c>
      <x:c r="L7" s="76" t="str">
        <x:v>Em tratamento</x:v>
      </x:c>
      <x:c r="M7" s="76" t="str">
        <x:v>Mitigar</x:v>
      </x:c>
    </x:row>
    <x:row r="8">
      <x:c r="A8" s="76" t="str">
        <x:v>RSK-003</x:v>
      </x:c>
      <x:c r="B8" s="76" t="str">
        <x:v>PJT-002</x:v>
      </x:c>
      <x:c r="C8" s="76" t="str">
        <x:v>Dependência de integração entre sistemas</x:v>
      </x:c>
      <x:c r="D8" s="76" t="str">
        <x:v>Tecnologia</x:v>
      </x:c>
      <x:c r="E8" s="76" t="n">
        <x:v>3</x:v>
      </x:c>
      <x:c r="F8" s="76" t="n">
        <x:v>5</x:v>
      </x:c>
      <x:c r="G8" s="76" t="n">
        <x:f>E8*F8</x:f>
        <x:v>15</x:v>
      </x:c>
      <x:c r="H8" s="76" t="str">
        <x:f>IF(G8&gt;=16,"Crítico",IF(G8&gt;=9,"Alto",IF(G8&gt;=5,"Moderado","Baixo")))</x:f>
        <x:v>Alto</x:v>
      </x:c>
      <x:c r="I8" s="76" t="str">
        <x:v>Executar prova técnica e definir interface mínima antes do desenvolvimento.</x:v>
      </x:c>
      <x:c r="J8" s="76" t="str">
        <x:v>Arquitetura</x:v>
      </x:c>
      <x:c r="K8" s="84" t="n">
        <x:v>46313</x:v>
      </x:c>
      <x:c r="L8" s="76" t="str">
        <x:v>Em tratamento</x:v>
      </x:c>
      <x:c r="M8" s="76" t="str">
        <x:v>Reduzir</x:v>
      </x:c>
    </x:row>
    <x:row r="9">
      <x:c r="A9" s="76" t="str">
        <x:v>RSK-004</x:v>
      </x:c>
      <x:c r="B9" s="76" t="str">
        <x:v>PJT-002</x:v>
      </x:c>
      <x:c r="C9" s="76" t="str">
        <x:v>Indisponibilidade de especialistas</x:v>
      </x:c>
      <x:c r="D9" s="76" t="str">
        <x:v>Recursos</x:v>
      </x:c>
      <x:c r="E9" s="76" t="n">
        <x:v>3</x:v>
      </x:c>
      <x:c r="F9" s="76" t="n">
        <x:v>3</x:v>
      </x:c>
      <x:c r="G9" s="76" t="n">
        <x:f>E9*F9</x:f>
        <x:v>9</x:v>
      </x:c>
      <x:c r="H9" s="76" t="str">
        <x:f>IF(G9&gt;=16,"Crítico",IF(G9&gt;=9,"Alto",IF(G9&gt;=5,"Moderado","Baixo")))</x:f>
        <x:v>Alto</x:v>
      </x:c>
      <x:c r="I9" s="76" t="str">
        <x:v>Reservar capacidade por sprint e nomear substitutos.</x:v>
      </x:c>
      <x:c r="J9" s="76" t="str">
        <x:v>Gestor funcional</x:v>
      </x:c>
      <x:c r="K9" s="84" t="n">
        <x:v>46321</x:v>
      </x:c>
      <x:c r="L9" s="76" t="str">
        <x:v>Monitorado</x:v>
      </x:c>
      <x:c r="M9" s="76" t="str">
        <x:v>Mitigar</x:v>
      </x:c>
    </x:row>
    <x:row r="10">
      <x:c r="A10" s="76" t="str">
        <x:v>RSK-005</x:v>
      </x:c>
      <x:c r="B10" s="76" t="str">
        <x:v>PJT-003</x:v>
      </x:c>
      <x:c r="C10" s="76" t="str">
        <x:v>Indisponibilidade de especialistas</x:v>
      </x:c>
      <x:c r="D10" s="76" t="str">
        <x:v>Recursos</x:v>
      </x:c>
      <x:c r="E10" s="76" t="n">
        <x:v>3</x:v>
      </x:c>
      <x:c r="F10" s="76" t="n">
        <x:v>3</x:v>
      </x:c>
      <x:c r="G10" s="76" t="n">
        <x:f>E10*F10</x:f>
        <x:v>9</x:v>
      </x:c>
      <x:c r="H10" s="76" t="str">
        <x:f>IF(G10&gt;=16,"Crítico",IF(G10&gt;=9,"Alto",IF(G10&gt;=5,"Moderado","Baixo")))</x:f>
        <x:v>Alto</x:v>
      </x:c>
      <x:c r="I10" s="76" t="str">
        <x:v>Reservar capacidade por sprint e nomear substitutos.</x:v>
      </x:c>
      <x:c r="J10" s="76" t="str">
        <x:v>Gestor funcional</x:v>
      </x:c>
      <x:c r="K10" s="84" t="n">
        <x:v>46344</x:v>
      </x:c>
      <x:c r="L10" s="76" t="str">
        <x:v>Monitorado</x:v>
      </x:c>
      <x:c r="M10" s="76" t="str">
        <x:v>Reduzir</x:v>
      </x:c>
    </x:row>
    <x:row r="11">
      <x:c r="A11" s="76" t="str">
        <x:v>RSK-006</x:v>
      </x:c>
      <x:c r="B11" s="76" t="str">
        <x:v>PJT-003</x:v>
      </x:c>
      <x:c r="C11" s="76" t="str">
        <x:v>Baixa adesão ao novo processo</x:v>
      </x:c>
      <x:c r="D11" s="76" t="str">
        <x:v>Mudança</x:v>
      </x:c>
      <x:c r="E11" s="76" t="n">
        <x:v>4</x:v>
      </x:c>
      <x:c r="F11" s="76" t="n">
        <x:v>3</x:v>
      </x:c>
      <x:c r="G11" s="76" t="n">
        <x:f>E11*F11</x:f>
        <x:v>12</x:v>
      </x:c>
      <x:c r="H11" s="76" t="str">
        <x:f>IF(G11&gt;=16,"Crítico",IF(G11&gt;=9,"Alto",IF(G11&gt;=5,"Moderado","Baixo")))</x:f>
        <x:v>Alto</x:v>
      </x:c>
      <x:c r="I11" s="76" t="str">
        <x:v>Aplicar piloto, capacitação e comunicação segmentada.</x:v>
      </x:c>
      <x:c r="J11" s="76" t="str">
        <x:v>Gestão da mudança</x:v>
      </x:c>
      <x:c r="K11" s="84" t="n">
        <x:v>46352</x:v>
      </x:c>
      <x:c r="L11" s="76" t="str">
        <x:v>Em tratamento</x:v>
      </x:c>
      <x:c r="M11" s="76" t="str">
        <x:v>Mitigar</x:v>
      </x:c>
    </x:row>
    <x:row r="12">
      <x:c r="A12" s="76" t="str">
        <x:v>RSK-007</x:v>
      </x:c>
      <x:c r="B12" s="76" t="str">
        <x:v>PJT-004</x:v>
      </x:c>
      <x:c r="C12" s="76" t="str">
        <x:v>Baixa adesão ao novo processo</x:v>
      </x:c>
      <x:c r="D12" s="76" t="str">
        <x:v>Mudança</x:v>
      </x:c>
      <x:c r="E12" s="76" t="n">
        <x:v>4</x:v>
      </x:c>
      <x:c r="F12" s="76" t="n">
        <x:v>3</x:v>
      </x:c>
      <x:c r="G12" s="76" t="n">
        <x:f>E12*F12</x:f>
        <x:v>12</x:v>
      </x:c>
      <x:c r="H12" s="76" t="str">
        <x:f>IF(G12&gt;=16,"Crítico",IF(G12&gt;=9,"Alto",IF(G12&gt;=5,"Moderado","Baixo")))</x:f>
        <x:v>Alto</x:v>
      </x:c>
      <x:c r="I12" s="76" t="str">
        <x:v>Aplicar piloto, capacitação e comunicação segmentada.</x:v>
      </x:c>
      <x:c r="J12" s="76" t="str">
        <x:v>Gestão da mudança</x:v>
      </x:c>
      <x:c r="K12" s="84" t="n">
        <x:v>46283</x:v>
      </x:c>
      <x:c r="L12" s="76" t="str">
        <x:v>Em tratamento</x:v>
      </x:c>
      <x:c r="M12" s="76" t="str">
        <x:v>Reduzir</x:v>
      </x:c>
    </x:row>
    <x:row r="13">
      <x:c r="A13" s="76" t="str">
        <x:v>RSK-008</x:v>
      </x:c>
      <x:c r="B13" s="76" t="str">
        <x:v>PJT-004</x:v>
      </x:c>
      <x:c r="C13" s="76" t="str">
        <x:v>Atraso na validação executiva</x:v>
      </x:c>
      <x:c r="D13" s="76" t="str">
        <x:v>Governança</x:v>
      </x:c>
      <x:c r="E13" s="76" t="n">
        <x:v>4</x:v>
      </x:c>
      <x:c r="F13" s="76" t="n">
        <x:v>4</x:v>
      </x:c>
      <x:c r="G13" s="76" t="n">
        <x:f>E13*F13</x:f>
        <x:v>16</x:v>
      </x:c>
      <x:c r="H13" s="76" t="str">
        <x:f>IF(G13&gt;=16,"Crítico",IF(G13&gt;=9,"Alto",IF(G13&gt;=5,"Moderado","Baixo")))</x:f>
        <x:v>Crítico</x:v>
      </x:c>
      <x:c r="I13" s="76" t="str">
        <x:v>Agendar decisões críticas com antecedência e enviar pré-leitura.</x:v>
      </x:c>
      <x:c r="J13" s="76" t="str">
        <x:v>PMO</x:v>
      </x:c>
      <x:c r="K13" s="84" t="n">
        <x:v>46291</x:v>
      </x:c>
      <x:c r="L13" s="76" t="str">
        <x:v>Em tratamento</x:v>
      </x:c>
      <x:c r="M13" s="76" t="str">
        <x:v>Mitigar</x:v>
      </x:c>
    </x:row>
    <x:row r="14">
      <x:c r="A14" s="76" t="str">
        <x:v>RSK-009</x:v>
      </x:c>
      <x:c r="B14" s="76" t="str">
        <x:v>PJT-005</x:v>
      </x:c>
      <x:c r="C14" s="76" t="str">
        <x:v>Atraso na validação executiva</x:v>
      </x:c>
      <x:c r="D14" s="76" t="str">
        <x:v>Governança</x:v>
      </x:c>
      <x:c r="E14" s="76" t="n">
        <x:v>4</x:v>
      </x:c>
      <x:c r="F14" s="76" t="n">
        <x:v>4</x:v>
      </x:c>
      <x:c r="G14" s="76" t="n">
        <x:f>E14*F14</x:f>
        <x:v>16</x:v>
      </x:c>
      <x:c r="H14" s="76" t="str">
        <x:f>IF(G14&gt;=16,"Crítico",IF(G14&gt;=9,"Alto",IF(G14&gt;=5,"Moderado","Baixo")))</x:f>
        <x:v>Crítico</x:v>
      </x:c>
      <x:c r="I14" s="76" t="str">
        <x:v>Agendar decisões críticas com antecedência e enviar pré-leitura.</x:v>
      </x:c>
      <x:c r="J14" s="76" t="str">
        <x:v>PMO</x:v>
      </x:c>
      <x:c r="K14" s="84" t="n">
        <x:v>46313</x:v>
      </x:c>
      <x:c r="L14" s="76" t="str">
        <x:v>Em tratamento</x:v>
      </x:c>
      <x:c r="M14" s="76" t="str">
        <x:v>Reduzir</x:v>
      </x:c>
    </x:row>
    <x:row r="15">
      <x:c r="A15" s="76" t="str">
        <x:v>RSK-010</x:v>
      </x:c>
      <x:c r="B15" s="76" t="str">
        <x:v>PJT-005</x:v>
      </x:c>
      <x:c r="C15" s="76" t="str">
        <x:v>Dependência de integração entre sistemas</x:v>
      </x:c>
      <x:c r="D15" s="76" t="str">
        <x:v>Tecnologia</x:v>
      </x:c>
      <x:c r="E15" s="76" t="n">
        <x:v>3</x:v>
      </x:c>
      <x:c r="F15" s="76" t="n">
        <x:v>5</x:v>
      </x:c>
      <x:c r="G15" s="76" t="n">
        <x:f>E15*F15</x:f>
        <x:v>15</x:v>
      </x:c>
      <x:c r="H15" s="76" t="str">
        <x:f>IF(G15&gt;=16,"Crítico",IF(G15&gt;=9,"Alto",IF(G15&gt;=5,"Moderado","Baixo")))</x:f>
        <x:v>Alto</x:v>
      </x:c>
      <x:c r="I15" s="76" t="str">
        <x:v>Executar prova técnica e definir interface mínima antes do desenvolvimento.</x:v>
      </x:c>
      <x:c r="J15" s="76" t="str">
        <x:v>Arquitetura</x:v>
      </x:c>
      <x:c r="K15" s="84" t="n">
        <x:v>46321</x:v>
      </x:c>
      <x:c r="L15" s="76" t="str">
        <x:v>Em tratamento</x:v>
      </x:c>
      <x:c r="M15" s="76" t="str">
        <x:v>Mitigar</x:v>
      </x:c>
    </x:row>
    <x:row r="16">
      <x:c r="A16" s="76" t="str">
        <x:v>RSK-011</x:v>
      </x:c>
      <x:c r="B16" s="76" t="str">
        <x:v>PJT-006</x:v>
      </x:c>
      <x:c r="C16" s="76" t="str">
        <x:v>Dependência de integração entre sistemas</x:v>
      </x:c>
      <x:c r="D16" s="76" t="str">
        <x:v>Tecnologia</x:v>
      </x:c>
      <x:c r="E16" s="76" t="n">
        <x:v>3</x:v>
      </x:c>
      <x:c r="F16" s="76" t="n">
        <x:v>5</x:v>
      </x:c>
      <x:c r="G16" s="76" t="n">
        <x:f>E16*F16</x:f>
        <x:v>15</x:v>
      </x:c>
      <x:c r="H16" s="76" t="str">
        <x:f>IF(G16&gt;=16,"Crítico",IF(G16&gt;=9,"Alto",IF(G16&gt;=5,"Moderado","Baixo")))</x:f>
        <x:v>Alto</x:v>
      </x:c>
      <x:c r="I16" s="76" t="str">
        <x:v>Executar prova técnica e definir interface mínima antes do desenvolvimento.</x:v>
      </x:c>
      <x:c r="J16" s="76" t="str">
        <x:v>Arquitetura</x:v>
      </x:c>
      <x:c r="K16" s="84" t="n">
        <x:v>46344</x:v>
      </x:c>
      <x:c r="L16" s="76" t="str">
        <x:v>Em tratamento</x:v>
      </x:c>
      <x:c r="M16" s="76" t="str">
        <x:v>Reduzir</x:v>
      </x:c>
    </x:row>
    <x:row r="17">
      <x:c r="A17" s="76" t="str">
        <x:v>RSK-012</x:v>
      </x:c>
      <x:c r="B17" s="76" t="str">
        <x:v>PJT-006</x:v>
      </x:c>
      <x:c r="C17" s="76" t="str">
        <x:v>Indisponibilidade de especialistas</x:v>
      </x:c>
      <x:c r="D17" s="76" t="str">
        <x:v>Recursos</x:v>
      </x:c>
      <x:c r="E17" s="76" t="n">
        <x:v>3</x:v>
      </x:c>
      <x:c r="F17" s="76" t="n">
        <x:v>3</x:v>
      </x:c>
      <x:c r="G17" s="76" t="n">
        <x:f>E17*F17</x:f>
        <x:v>9</x:v>
      </x:c>
      <x:c r="H17" s="76" t="str">
        <x:f>IF(G17&gt;=16,"Crítico",IF(G17&gt;=9,"Alto",IF(G17&gt;=5,"Moderado","Baixo")))</x:f>
        <x:v>Alto</x:v>
      </x:c>
      <x:c r="I17" s="76" t="str">
        <x:v>Reservar capacidade por sprint e nomear substitutos.</x:v>
      </x:c>
      <x:c r="J17" s="76" t="str">
        <x:v>Gestor funcional</x:v>
      </x:c>
      <x:c r="K17" s="84" t="n">
        <x:v>46352</x:v>
      </x:c>
      <x:c r="L17" s="76" t="str">
        <x:v>Monitorado</x:v>
      </x:c>
      <x:c r="M17" s="76" t="str">
        <x:v>Mitigar</x:v>
      </x:c>
    </x:row>
    <x:row r="18">
      <x:c r="A18" s="76" t="str">
        <x:v>RSK-013</x:v>
      </x:c>
      <x:c r="B18" s="76" t="str">
        <x:v>PJT-007</x:v>
      </x:c>
      <x:c r="C18" s="76" t="str">
        <x:v>Indisponibilidade de especialistas</x:v>
      </x:c>
      <x:c r="D18" s="76" t="str">
        <x:v>Recursos</x:v>
      </x:c>
      <x:c r="E18" s="76" t="n">
        <x:v>3</x:v>
      </x:c>
      <x:c r="F18" s="76" t="n">
        <x:v>3</x:v>
      </x:c>
      <x:c r="G18" s="76" t="n">
        <x:f>E18*F18</x:f>
        <x:v>9</x:v>
      </x:c>
      <x:c r="H18" s="76" t="str">
        <x:f>IF(G18&gt;=16,"Crítico",IF(G18&gt;=9,"Alto",IF(G18&gt;=5,"Moderado","Baixo")))</x:f>
        <x:v>Alto</x:v>
      </x:c>
      <x:c r="I18" s="76" t="str">
        <x:v>Reservar capacidade por sprint e nomear substitutos.</x:v>
      </x:c>
      <x:c r="J18" s="76" t="str">
        <x:v>Gestor funcional</x:v>
      </x:c>
      <x:c r="K18" s="84" t="n">
        <x:v>46283</x:v>
      </x:c>
      <x:c r="L18" s="76" t="str">
        <x:v>Monitorado</x:v>
      </x:c>
      <x:c r="M18" s="76" t="str">
        <x:v>Reduzir</x:v>
      </x:c>
    </x:row>
    <x:row r="19">
      <x:c r="A19" s="76" t="str">
        <x:v>RSK-014</x:v>
      </x:c>
      <x:c r="B19" s="76" t="str">
        <x:v>PJT-007</x:v>
      </x:c>
      <x:c r="C19" s="76" t="str">
        <x:v>Baixa adesão ao novo processo</x:v>
      </x:c>
      <x:c r="D19" s="76" t="str">
        <x:v>Mudança</x:v>
      </x:c>
      <x:c r="E19" s="76" t="n">
        <x:v>4</x:v>
      </x:c>
      <x:c r="F19" s="76" t="n">
        <x:v>3</x:v>
      </x:c>
      <x:c r="G19" s="76" t="n">
        <x:f>E19*F19</x:f>
        <x:v>12</x:v>
      </x:c>
      <x:c r="H19" s="76" t="str">
        <x:f>IF(G19&gt;=16,"Crítico",IF(G19&gt;=9,"Alto",IF(G19&gt;=5,"Moderado","Baixo")))</x:f>
        <x:v>Alto</x:v>
      </x:c>
      <x:c r="I19" s="76" t="str">
        <x:v>Aplicar piloto, capacitação e comunicação segmentada.</x:v>
      </x:c>
      <x:c r="J19" s="76" t="str">
        <x:v>Gestão da mudança</x:v>
      </x:c>
      <x:c r="K19" s="84" t="n">
        <x:v>46291</x:v>
      </x:c>
      <x:c r="L19" s="76" t="str">
        <x:v>Em tratamento</x:v>
      </x:c>
      <x:c r="M19" s="76" t="str">
        <x:v>Mitigar</x:v>
      </x:c>
    </x:row>
    <x:row r="20">
      <x:c r="A20" s="76" t="str">
        <x:v>RSK-015</x:v>
      </x:c>
      <x:c r="B20" s="76" t="str">
        <x:v>PJT-008</x:v>
      </x:c>
      <x:c r="C20" s="76" t="str">
        <x:v>Baixa adesão ao novo processo</x:v>
      </x:c>
      <x:c r="D20" s="76" t="str">
        <x:v>Mudança</x:v>
      </x:c>
      <x:c r="E20" s="76" t="n">
        <x:v>4</x:v>
      </x:c>
      <x:c r="F20" s="76" t="n">
        <x:v>3</x:v>
      </x:c>
      <x:c r="G20" s="76" t="n">
        <x:f>E20*F20</x:f>
        <x:v>12</x:v>
      </x:c>
      <x:c r="H20" s="76" t="str">
        <x:f>IF(G20&gt;=16,"Crítico",IF(G20&gt;=9,"Alto",IF(G20&gt;=5,"Moderado","Baixo")))</x:f>
        <x:v>Alto</x:v>
      </x:c>
      <x:c r="I20" s="76" t="str">
        <x:v>Aplicar piloto, capacitação e comunicação segmentada.</x:v>
      </x:c>
      <x:c r="J20" s="76" t="str">
        <x:v>Gestão da mudança</x:v>
      </x:c>
      <x:c r="K20" s="84" t="n">
        <x:v>46313</x:v>
      </x:c>
      <x:c r="L20" s="76" t="str">
        <x:v>Em tratamento</x:v>
      </x:c>
      <x:c r="M20" s="76" t="str">
        <x:v>Reduzir</x:v>
      </x:c>
    </x:row>
    <x:row r="21">
      <x:c r="A21" s="79" t="str">
        <x:v>RSK-016</x:v>
      </x:c>
      <x:c r="B21" s="79" t="str">
        <x:v>PJT-008</x:v>
      </x:c>
      <x:c r="C21" s="79" t="str">
        <x:v>Atraso na validação executiva</x:v>
      </x:c>
      <x:c r="D21" s="79" t="str">
        <x:v>Governança</x:v>
      </x:c>
      <x:c r="E21" s="79" t="n">
        <x:v>4</x:v>
      </x:c>
      <x:c r="F21" s="79" t="n">
        <x:v>4</x:v>
      </x:c>
      <x:c r="G21" s="79" t="n">
        <x:f>E21*F21</x:f>
        <x:v>16</x:v>
      </x:c>
      <x:c r="H21" s="79" t="str">
        <x:f>IF(G21&gt;=16,"Crítico",IF(G21&gt;=9,"Alto",IF(G21&gt;=5,"Moderado","Baixo")))</x:f>
        <x:v>Crítico</x:v>
      </x:c>
      <x:c r="I21" s="79" t="str">
        <x:v>Agendar decisões críticas com antecedência e enviar pré-leitura.</x:v>
      </x:c>
      <x:c r="J21" s="79" t="str">
        <x:v>PMO</x:v>
      </x:c>
      <x:c r="K21" s="86" t="n">
        <x:v>46321</x:v>
      </x:c>
      <x:c r="L21" s="79" t="str">
        <x:v>Em tratamento</x:v>
      </x:c>
      <x:c r="M21" s="79" t="str">
        <x:v>Mitigar</x:v>
      </x:c>
    </x:row>
  </x:sheetData>
  <x:conditionalFormatting sqref="H6:H21">
    <x:cfRule type="containsText" dxfId="7" priority="1" operator="containsText" text="Crítico"/>
    <x:cfRule type="containsText" dxfId="8" priority="2" operator="containsText" text="Alto"/>
  </x:conditionalFormatting>
  <x:dataValidations count="1">
    <x:dataValidation type="whole" operator="between" sqref="E6:F21">
      <x:formula1>1</x:formula1>
      <x:formula2>5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f429793d7f4a4817"/>
  </x:tableParts>
</x:worksheet>
</file>

<file path=xl/worksheets/sheet6.xml><?xml version="1.0" encoding="utf-8"?>
<x:worksheet xmlns:x="http://schemas.openxmlformats.org/spreadsheetml/2006/main">
  <x:sheetViews>
    <x:sheetView showGridLines="0" workbookViewId="0">
      <x:pane xSplit="4" ySplit="5" topLeftCell="E6" activePane="bottomRight" state="frozen"/>
    </x:sheetView>
  </x:sheetViews>
  <x:sheetFormatPr defaultRowHeight="15"/>
  <x:cols>
    <x:col min="1" max="1" width="12" hidden="0" customWidth="1"/>
    <x:col min="2" max="2" width="12" hidden="0" customWidth="1"/>
    <x:col min="3" max="3" width="22" hidden="0" customWidth="1"/>
    <x:col min="4" max="4" width="58" hidden="0" customWidth="1"/>
    <x:col min="5" max="5" width="22" hidden="0" customWidth="1"/>
    <x:col min="6" max="6" width="13" hidden="0" customWidth="1"/>
    <x:col min="7" max="7" width="16" hidden="0" customWidth="1"/>
    <x:col min="8" max="8" width="13" hidden="0" customWidth="1"/>
    <x:col min="9" max="9" width="14" hidden="0" customWidth="1"/>
    <x:col min="10" max="10" width="26" hidden="0" customWidth="1"/>
  </x:cols>
  <x:sheetData>
    <x:row r="1">
      <x:c r="A1" s="59"/>
      <x:c r="B1" s="59"/>
      <x:c r="C1" s="59"/>
      <x:c r="D1" s="59"/>
      <x:c r="E1" s="59"/>
      <x:c r="F1" s="59"/>
      <x:c r="G1" s="59"/>
      <x:c r="H1" s="59"/>
      <x:c r="I1" s="59"/>
      <x:c r="J1" s="59"/>
    </x:row>
    <x:row r="2" ht="23" customHeight="1">
      <x:c r="A2" s="5" t="str">
        <x:v>Planos de ação</x:v>
      </x:c>
      <x:c r="B2" s="61"/>
      <x:c r="C2" s="61"/>
      <x:c r="D2" s="61"/>
      <x:c r="E2" s="61"/>
      <x:c r="F2" s="61"/>
      <x:c r="G2" s="61"/>
      <x:c r="H2" s="61"/>
      <x:c r="I2" s="61"/>
      <x:c r="J2" s="61"/>
    </x:row>
    <x:row r="3" ht="23" customHeight="1">
      <x:c r="A3" s="7" t="str">
        <x:v>Ações vinculadas a desvios, riscos e decisões de governança.</x:v>
      </x:c>
      <x:c r="B3" s="59"/>
      <x:c r="C3" s="59"/>
      <x:c r="D3" s="59"/>
      <x:c r="E3" s="59"/>
      <x:c r="F3" s="59"/>
      <x:c r="G3" s="59"/>
      <x:c r="H3" s="59"/>
      <x:c r="I3" s="59"/>
      <x:c r="J3" s="59"/>
    </x:row>
    <x:row r="4">
      <x:c r="A4" s="59"/>
      <x:c r="B4" s="59"/>
      <x:c r="C4" s="59"/>
      <x:c r="D4" s="59"/>
      <x:c r="E4" s="59"/>
      <x:c r="F4" s="59"/>
      <x:c r="G4" s="59"/>
      <x:c r="H4" s="59"/>
      <x:c r="I4" s="59"/>
      <x:c r="J4" s="59"/>
    </x:row>
    <x:row r="5">
      <x:c r="A5" s="16" t="str">
        <x:v>Ação ID</x:v>
      </x:c>
      <x:c r="B5" s="17" t="str">
        <x:v>Projeto ID</x:v>
      </x:c>
      <x:c r="C5" s="17" t="str">
        <x:v>Origem</x:v>
      </x:c>
      <x:c r="D5" s="17" t="str">
        <x:v>Plano de ação</x:v>
      </x:c>
      <x:c r="E5" s="17" t="str">
        <x:v>Responsável</x:v>
      </x:c>
      <x:c r="F5" s="17" t="str">
        <x:v>Prazo</x:v>
      </x:c>
      <x:c r="G5" s="17" t="str">
        <x:v>Status</x:v>
      </x:c>
      <x:c r="H5" s="17" t="str">
        <x:v>Prioridade</x:v>
      </x:c>
      <x:c r="I5" s="17" t="str">
        <x:v>% concluído</x:v>
      </x:c>
      <x:c r="J5" s="18" t="str">
        <x:v>Evidência</x:v>
      </x:c>
    </x:row>
    <x:row r="6">
      <x:c r="A6" s="73" t="str">
        <x:v>ACT-001</x:v>
      </x:c>
      <x:c r="B6" s="73" t="str">
        <x:v>PJT-001</x:v>
      </x:c>
      <x:c r="C6" s="73" t="str">
        <x:v>Desvio de prazo</x:v>
      </x:c>
      <x:c r="D6" s="73" t="str">
        <x:v>Concluir análise e levar recomendação para decisão do diretoria executiva.</x:v>
      </x:c>
      <x:c r="E6" s="73" t="str">
        <x:v>PMO</x:v>
      </x:c>
      <x:c r="F6" s="82" t="n">
        <x:v>46283</x:v>
      </x:c>
      <x:c r="G6" s="73" t="str">
        <x:v>Atrasada</x:v>
      </x:c>
      <x:c r="H6" s="73" t="str">
        <x:v>Alta</x:v>
      </x:c>
      <x:c r="I6" s="83" t="n">
        <x:v>0.55</x:v>
      </x:c>
      <x:c r="J6" s="73" t="str">
        <x:v>Reunião de governança</x:v>
      </x:c>
    </x:row>
    <x:row r="7">
      <x:c r="A7" s="76" t="str">
        <x:v>ACT-002</x:v>
      </x:c>
      <x:c r="B7" s="76" t="str">
        <x:v>PJT-001</x:v>
      </x:c>
      <x:c r="C7" s="76" t="str">
        <x:v>Risco prioritário</x:v>
      </x:c>
      <x:c r="D7" s="76" t="str">
        <x:v>Executar ação de resposta, registrar evidência e reavaliar exposição residual.</x:v>
      </x:c>
      <x:c r="E7" s="76" t="str">
        <x:v>Elisângela Vieira</x:v>
      </x:c>
      <x:c r="F7" s="84" t="n">
        <x:v>46305</x:v>
      </x:c>
      <x:c r="G7" s="76" t="str">
        <x:v>Não iniciada</x:v>
      </x:c>
      <x:c r="H7" s="76" t="str">
        <x:v>Média</x:v>
      </x:c>
      <x:c r="I7" s="85" t="n">
        <x:v>0</x:v>
      </x:c>
      <x:c r="J7" s="76" t="str">
        <x:v>Registro de riscos</x:v>
      </x:c>
    </x:row>
    <x:row r="8">
      <x:c r="A8" s="76" t="str">
        <x:v>ACT-003</x:v>
      </x:c>
      <x:c r="B8" s="76" t="str">
        <x:v>PJT-002</x:v>
      </x:c>
      <x:c r="C8" s="76" t="str">
        <x:v>Marco de governança</x:v>
      </x:c>
      <x:c r="D8" s="76" t="str">
        <x:v>Concluir análise e levar recomendação para decisão do diretoria de operações.</x:v>
      </x:c>
      <x:c r="E8" s="76" t="str">
        <x:v>PMO</x:v>
      </x:c>
      <x:c r="F8" s="84" t="n">
        <x:v>46314</x:v>
      </x:c>
      <x:c r="G8" s="76" t="str">
        <x:v>Em andamento</x:v>
      </x:c>
      <x:c r="H8" s="76" t="str">
        <x:v>Alta</x:v>
      </x:c>
      <x:c r="I8" s="85" t="n">
        <x:v>0.65</x:v>
      </x:c>
      <x:c r="J8" s="76" t="str">
        <x:v>Reunião de governança</x:v>
      </x:c>
    </x:row>
    <x:row r="9">
      <x:c r="A9" s="76" t="str">
        <x:v>ACT-004</x:v>
      </x:c>
      <x:c r="B9" s="76" t="str">
        <x:v>PJT-002</x:v>
      </x:c>
      <x:c r="C9" s="76" t="str">
        <x:v>Risco prioritário</x:v>
      </x:c>
      <x:c r="D9" s="76" t="str">
        <x:v>Executar ação de resposta, registrar evidência e reavaliar exposição residual.</x:v>
      </x:c>
      <x:c r="E9" s="76" t="str">
        <x:v>Coordenação de Dados</x:v>
      </x:c>
      <x:c r="F9" s="84" t="n">
        <x:v>46337</x:v>
      </x:c>
      <x:c r="G9" s="76" t="str">
        <x:v>Não iniciada</x:v>
      </x:c>
      <x:c r="H9" s="76" t="str">
        <x:v>Média</x:v>
      </x:c>
      <x:c r="I9" s="85" t="n">
        <x:v>0</x:v>
      </x:c>
      <x:c r="J9" s="76" t="str">
        <x:v>Registro de riscos</x:v>
      </x:c>
    </x:row>
    <x:row r="10">
      <x:c r="A10" s="76" t="str">
        <x:v>ACT-005</x:v>
      </x:c>
      <x:c r="B10" s="76" t="str">
        <x:v>PJT-003</x:v>
      </x:c>
      <x:c r="C10" s="76" t="str">
        <x:v>Marco de governança</x:v>
      </x:c>
      <x:c r="D10" s="76" t="str">
        <x:v>Concluir análise e levar recomendação para decisão do diretoria de pessoas.</x:v>
      </x:c>
      <x:c r="E10" s="76" t="str">
        <x:v>PMO</x:v>
      </x:c>
      <x:c r="F10" s="84" t="n">
        <x:v>46346</x:v>
      </x:c>
      <x:c r="G10" s="76" t="str">
        <x:v>Em andamento</x:v>
      </x:c>
      <x:c r="H10" s="76" t="str">
        <x:v>Alta</x:v>
      </x:c>
      <x:c r="I10" s="85" t="n">
        <x:v>0.75</x:v>
      </x:c>
      <x:c r="J10" s="76" t="str">
        <x:v>Reunião de governança</x:v>
      </x:c>
    </x:row>
    <x:row r="11">
      <x:c r="A11" s="76" t="str">
        <x:v>ACT-006</x:v>
      </x:c>
      <x:c r="B11" s="76" t="str">
        <x:v>PJT-003</x:v>
      </x:c>
      <x:c r="C11" s="76" t="str">
        <x:v>Risco prioritário</x:v>
      </x:c>
      <x:c r="D11" s="76" t="str">
        <x:v>Executar ação de resposta, registrar evidência e reavaliar exposição residual.</x:v>
      </x:c>
      <x:c r="E11" s="76" t="str">
        <x:v>PMO Corporativo</x:v>
      </x:c>
      <x:c r="F11" s="84" t="n">
        <x:v>46307</x:v>
      </x:c>
      <x:c r="G11" s="76" t="str">
        <x:v>Não iniciada</x:v>
      </x:c>
      <x:c r="H11" s="76" t="str">
        <x:v>Média</x:v>
      </x:c>
      <x:c r="I11" s="85" t="n">
        <x:v>0</x:v>
      </x:c>
      <x:c r="J11" s="76" t="str">
        <x:v>Registro de riscos</x:v>
      </x:c>
    </x:row>
    <x:row r="12">
      <x:c r="A12" s="76" t="str">
        <x:v>ACT-007</x:v>
      </x:c>
      <x:c r="B12" s="76" t="str">
        <x:v>PJT-004</x:v>
      </x:c>
      <x:c r="C12" s="76" t="str">
        <x:v>Desvio de prazo</x:v>
      </x:c>
      <x:c r="D12" s="76" t="str">
        <x:v>Concluir análise e levar recomendação para decisão do diretoria financeira.</x:v>
      </x:c>
      <x:c r="E12" s="76" t="str">
        <x:v>PMO</x:v>
      </x:c>
      <x:c r="F12" s="84" t="n">
        <x:v>46286</x:v>
      </x:c>
      <x:c r="G12" s="76" t="str">
        <x:v>Em andamento</x:v>
      </x:c>
      <x:c r="H12" s="76" t="str">
        <x:v>Alta</x:v>
      </x:c>
      <x:c r="I12" s="85" t="n">
        <x:v>0.8500000000000001</x:v>
      </x:c>
      <x:c r="J12" s="76" t="str">
        <x:v>Reunião de governança</x:v>
      </x:c>
    </x:row>
    <x:row r="13">
      <x:c r="A13" s="76" t="str">
        <x:v>ACT-008</x:v>
      </x:c>
      <x:c r="B13" s="76" t="str">
        <x:v>PJT-004</x:v>
      </x:c>
      <x:c r="C13" s="76" t="str">
        <x:v>Risco prioritário</x:v>
      </x:c>
      <x:c r="D13" s="76" t="str">
        <x:v>Executar ação de resposta, registrar evidência e reavaliar exposição residual.</x:v>
      </x:c>
      <x:c r="E13" s="76" t="str">
        <x:v>Squad de Automação</x:v>
      </x:c>
      <x:c r="F13" s="84" t="n">
        <x:v>46339</x:v>
      </x:c>
      <x:c r="G13" s="76" t="str">
        <x:v>Não iniciada</x:v>
      </x:c>
      <x:c r="H13" s="76" t="str">
        <x:v>Média</x:v>
      </x:c>
      <x:c r="I13" s="85" t="n">
        <x:v>0</x:v>
      </x:c>
      <x:c r="J13" s="76" t="str">
        <x:v>Registro de riscos</x:v>
      </x:c>
    </x:row>
    <x:row r="14">
      <x:c r="A14" s="76" t="str">
        <x:v>ACT-009</x:v>
      </x:c>
      <x:c r="B14" s="76" t="str">
        <x:v>PJT-005</x:v>
      </x:c>
      <x:c r="C14" s="76" t="str">
        <x:v>Marco de governança</x:v>
      </x:c>
      <x:c r="D14" s="76" t="str">
        <x:v>Concluir análise e levar recomendação para decisão do diretoria administrativa.</x:v>
      </x:c>
      <x:c r="E14" s="76" t="str">
        <x:v>PMO</x:v>
      </x:c>
      <x:c r="F14" s="84" t="n">
        <x:v>46317</x:v>
      </x:c>
      <x:c r="G14" s="76" t="str">
        <x:v>Atrasada</x:v>
      </x:c>
      <x:c r="H14" s="76" t="str">
        <x:v>Alta</x:v>
      </x:c>
      <x:c r="I14" s="85" t="n">
        <x:v>0.55</x:v>
      </x:c>
      <x:c r="J14" s="76" t="str">
        <x:v>Reunião de governança</x:v>
      </x:c>
    </x:row>
    <x:row r="15">
      <x:c r="A15" s="76" t="str">
        <x:v>ACT-010</x:v>
      </x:c>
      <x:c r="B15" s="76" t="str">
        <x:v>PJT-005</x:v>
      </x:c>
      <x:c r="C15" s="76" t="str">
        <x:v>Risco prioritário</x:v>
      </x:c>
      <x:c r="D15" s="76" t="str">
        <x:v>Executar ação de resposta, registrar evidência e reavaliar exposição residual.</x:v>
      </x:c>
      <x:c r="E15" s="76" t="str">
        <x:v>Gerência de Processos</x:v>
      </x:c>
      <x:c r="F15" s="84" t="n">
        <x:v>46309</x:v>
      </x:c>
      <x:c r="G15" s="76" t="str">
        <x:v>Não iniciada</x:v>
      </x:c>
      <x:c r="H15" s="76" t="str">
        <x:v>Média</x:v>
      </x:c>
      <x:c r="I15" s="85" t="n">
        <x:v>0</x:v>
      </x:c>
      <x:c r="J15" s="76" t="str">
        <x:v>Registro de riscos</x:v>
      </x:c>
    </x:row>
    <x:row r="16">
      <x:c r="A16" s="76" t="str">
        <x:v>ACT-011</x:v>
      </x:c>
      <x:c r="B16" s="76" t="str">
        <x:v>PJT-006</x:v>
      </x:c>
      <x:c r="C16" s="76" t="str">
        <x:v>Marco de governança</x:v>
      </x:c>
      <x:c r="D16" s="76" t="str">
        <x:v>Concluir análise e levar recomendação para decisão do diretoria de operações.</x:v>
      </x:c>
      <x:c r="E16" s="76" t="str">
        <x:v>PMO</x:v>
      </x:c>
      <x:c r="F16" s="84" t="n">
        <x:v>46349</x:v>
      </x:c>
      <x:c r="G16" s="76" t="str">
        <x:v>Em andamento</x:v>
      </x:c>
      <x:c r="H16" s="76" t="str">
        <x:v>Alta</x:v>
      </x:c>
      <x:c r="I16" s="85" t="n">
        <x:v>0.65</x:v>
      </x:c>
      <x:c r="J16" s="76" t="str">
        <x:v>Reunião de governança</x:v>
      </x:c>
    </x:row>
    <x:row r="17">
      <x:c r="A17" s="76" t="str">
        <x:v>ACT-012</x:v>
      </x:c>
      <x:c r="B17" s="76" t="str">
        <x:v>PJT-006</x:v>
      </x:c>
      <x:c r="C17" s="76" t="str">
        <x:v>Risco prioritário</x:v>
      </x:c>
      <x:c r="D17" s="76" t="str">
        <x:v>Executar ação de resposta, registrar evidência e reavaliar exposição residual.</x:v>
      </x:c>
      <x:c r="E17" s="76" t="str">
        <x:v>Engenharia Corporativa</x:v>
      </x:c>
      <x:c r="F17" s="84" t="n">
        <x:v>46341</x:v>
      </x:c>
      <x:c r="G17" s="76" t="str">
        <x:v>Não iniciada</x:v>
      </x:c>
      <x:c r="H17" s="76" t="str">
        <x:v>Média</x:v>
      </x:c>
      <x:c r="I17" s="85" t="n">
        <x:v>0</x:v>
      </x:c>
      <x:c r="J17" s="76" t="str">
        <x:v>Registro de riscos</x:v>
      </x:c>
    </x:row>
    <x:row r="18">
      <x:c r="A18" s="76" t="str">
        <x:v>ACT-013</x:v>
      </x:c>
      <x:c r="B18" s="76" t="str">
        <x:v>PJT-007</x:v>
      </x:c>
      <x:c r="C18" s="76" t="str">
        <x:v>Desvio de prazo</x:v>
      </x:c>
      <x:c r="D18" s="76" t="str">
        <x:v>Concluir análise e levar recomendação para decisão do diretoria de pessoas.</x:v>
      </x:c>
      <x:c r="E18" s="76" t="str">
        <x:v>PMO</x:v>
      </x:c>
      <x:c r="F18" s="84" t="n">
        <x:v>46289</x:v>
      </x:c>
      <x:c r="G18" s="76" t="str">
        <x:v>Em andamento</x:v>
      </x:c>
      <x:c r="H18" s="76" t="str">
        <x:v>Alta</x:v>
      </x:c>
      <x:c r="I18" s="85" t="n">
        <x:v>0.75</x:v>
      </x:c>
      <x:c r="J18" s="76" t="str">
        <x:v>Reunião de governança</x:v>
      </x:c>
    </x:row>
    <x:row r="19">
      <x:c r="A19" s="76" t="str">
        <x:v>ACT-014</x:v>
      </x:c>
      <x:c r="B19" s="76" t="str">
        <x:v>PJT-007</x:v>
      </x:c>
      <x:c r="C19" s="76" t="str">
        <x:v>Risco prioritário</x:v>
      </x:c>
      <x:c r="D19" s="76" t="str">
        <x:v>Executar ação de resposta, registrar evidência e reavaliar exposição residual.</x:v>
      </x:c>
      <x:c r="E19" s="76" t="str">
        <x:v>Academia Corporativa</x:v>
      </x:c>
      <x:c r="F19" s="84" t="n">
        <x:v>46311</x:v>
      </x:c>
      <x:c r="G19" s="76" t="str">
        <x:v>Não iniciada</x:v>
      </x:c>
      <x:c r="H19" s="76" t="str">
        <x:v>Média</x:v>
      </x:c>
      <x:c r="I19" s="85" t="n">
        <x:v>0</x:v>
      </x:c>
      <x:c r="J19" s="76" t="str">
        <x:v>Registro de riscos</x:v>
      </x:c>
    </x:row>
    <x:row r="20">
      <x:c r="A20" s="76" t="str">
        <x:v>ACT-015</x:v>
      </x:c>
      <x:c r="B20" s="76" t="str">
        <x:v>PJT-008</x:v>
      </x:c>
      <x:c r="C20" s="76" t="str">
        <x:v>Marco de governança</x:v>
      </x:c>
      <x:c r="D20" s="76" t="str">
        <x:v>Concluir análise e levar recomendação para decisão do diretoria de tecnologia.</x:v>
      </x:c>
      <x:c r="E20" s="76" t="str">
        <x:v>PMO</x:v>
      </x:c>
      <x:c r="F20" s="84" t="n">
        <x:v>46320</x:v>
      </x:c>
      <x:c r="G20" s="76" t="str">
        <x:v>Em andamento</x:v>
      </x:c>
      <x:c r="H20" s="76" t="str">
        <x:v>Alta</x:v>
      </x:c>
      <x:c r="I20" s="85" t="n">
        <x:v>0.8500000000000001</x:v>
      </x:c>
      <x:c r="J20" s="76" t="str">
        <x:v>Reunião de governança</x:v>
      </x:c>
    </x:row>
    <x:row r="21">
      <x:c r="A21" s="79" t="str">
        <x:v>ACT-016</x:v>
      </x:c>
      <x:c r="B21" s="79" t="str">
        <x:v>PJT-008</x:v>
      </x:c>
      <x:c r="C21" s="79" t="str">
        <x:v>Risco prioritário</x:v>
      </x:c>
      <x:c r="D21" s="79" t="str">
        <x:v>Executar ação de resposta, registrar evidência e reavaliar exposição residual.</x:v>
      </x:c>
      <x:c r="E21" s="79" t="str">
        <x:v>Produto Digital</x:v>
      </x:c>
      <x:c r="F21" s="86" t="n">
        <x:v>46343</x:v>
      </x:c>
      <x:c r="G21" s="79" t="str">
        <x:v>Não iniciada</x:v>
      </x:c>
      <x:c r="H21" s="79" t="str">
        <x:v>Média</x:v>
      </x:c>
      <x:c r="I21" s="87" t="n">
        <x:v>0</x:v>
      </x:c>
      <x:c r="J21" s="79" t="str">
        <x:v>Registro de riscos</x:v>
      </x:c>
    </x:row>
  </x:sheetData>
  <x:conditionalFormatting sqref="G6:G21">
    <x:cfRule type="containsText" dxfId="9" priority="1" operator="containsText" text="Atrasada"/>
  </x:conditionalFormatting>
  <x:dataValidations count="1">
    <x:dataValidation type="list" sqref="G6:G21">
      <x:formula1>"Não iniciada,Em andamento,Concluída,Atrasada"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87e1e3e8e64b4d73"/>
  </x:tableParts>
</x:worksheet>
</file>

<file path=xl/worksheets/sheet7.xml><?xml version="1.0" encoding="utf-8"?>
<x:worksheet xmlns:x="http://schemas.openxmlformats.org/spreadsheetml/2006/main">
  <x:sheetViews>
    <x:sheetView showGridLines="0" workbookViewId="0">
      <x:pane xSplit="3" ySplit="5" topLeftCell="D6" activePane="bottomRight" state="frozen"/>
    </x:sheetView>
  </x:sheetViews>
  <x:sheetFormatPr defaultRowHeight="15"/>
  <x:cols>
    <x:col min="1" max="1" width="12" hidden="0" customWidth="1"/>
    <x:col min="2" max="2" width="20" hidden="0" customWidth="1"/>
    <x:col min="3" max="3" width="38" hidden="0" customWidth="1"/>
    <x:col min="4" max="4" width="16" hidden="0" customWidth="1"/>
    <x:col min="5" max="5" width="13" hidden="0" customWidth="1"/>
    <x:col min="6" max="6" width="13" hidden="0" customWidth="1"/>
    <x:col min="7" max="7" width="22" hidden="0" customWidth="1"/>
    <x:col min="8" max="8" width="42" hidden="0" customWidth="1"/>
    <x:col min="9" max="9" width="48" hidden="0" customWidth="1"/>
    <x:col min="10" max="10" width="16" hidden="0" customWidth="1"/>
    <x:col min="11" max="11" width="13" hidden="0" customWidth="1"/>
    <x:col min="12" max="12" width="22" hidden="0" customWidth="1"/>
    <x:col min="13" max="13" width="12" hidden="0" customWidth="1"/>
  </x:cols>
  <x:sheetData>
    <x:row r="1">
      <x:c r="A1" s="59"/>
      <x:c r="B1" s="59"/>
      <x:c r="C1" s="59"/>
      <x:c r="D1" s="59"/>
      <x:c r="E1" s="59"/>
      <x:c r="F1" s="59"/>
      <x:c r="G1" s="59"/>
      <x:c r="H1" s="59"/>
      <x:c r="I1" s="59"/>
      <x:c r="J1" s="59"/>
      <x:c r="K1" s="59"/>
      <x:c r="L1" s="59"/>
      <x:c r="M1" s="59"/>
    </x:row>
    <x:row r="2" ht="23" customHeight="1">
      <x:c r="A2" s="5" t="str">
        <x:v>Mapeamento de processos</x:v>
      </x:c>
      <x:c r="B2" s="61"/>
      <x:c r="C2" s="61"/>
      <x:c r="D2" s="61"/>
      <x:c r="E2" s="61"/>
      <x:c r="F2" s="61"/>
      <x:c r="G2" s="61"/>
      <x:c r="H2" s="61"/>
      <x:c r="I2" s="61"/>
      <x:c r="J2" s="61"/>
      <x:c r="K2" s="61"/>
      <x:c r="L2" s="61"/>
      <x:c r="M2" s="61"/>
    </x:row>
    <x:row r="3" ht="23" customHeight="1">
      <x:c r="A3" s="7" t="str">
        <x:v>Dados de tempo, espera, retrabalho e oportunidades para o projeto de melhoria.</x:v>
      </x:c>
      <x:c r="B3" s="59"/>
      <x:c r="C3" s="59"/>
      <x:c r="D3" s="59"/>
      <x:c r="E3" s="59"/>
      <x:c r="F3" s="59"/>
      <x:c r="G3" s="59"/>
      <x:c r="H3" s="59"/>
      <x:c r="I3" s="59"/>
      <x:c r="J3" s="59"/>
      <x:c r="K3" s="59"/>
      <x:c r="L3" s="59"/>
      <x:c r="M3" s="59"/>
    </x:row>
    <x:row r="4">
      <x:c r="A4" s="59"/>
      <x:c r="B4" s="59"/>
      <x:c r="C4" s="59"/>
      <x:c r="D4" s="59"/>
      <x:c r="E4" s="59"/>
      <x:c r="F4" s="59"/>
      <x:c r="G4" s="59"/>
      <x:c r="H4" s="59"/>
      <x:c r="I4" s="59"/>
      <x:c r="J4" s="59"/>
      <x:c r="K4" s="59"/>
      <x:c r="L4" s="59"/>
      <x:c r="M4" s="59"/>
    </x:row>
    <x:row r="5">
      <x:c r="A5" s="16" t="str">
        <x:v>Etapa ID</x:v>
      </x:c>
      <x:c r="B5" s="17" t="str">
        <x:v>Macroprocesso</x:v>
      </x:c>
      <x:c r="C5" s="17" t="str">
        <x:v>Etapa</x:v>
      </x:c>
      <x:c r="D5" s="17" t="str">
        <x:v>Tempo atual (h)</x:v>
      </x:c>
      <x:c r="E5" s="17" t="str">
        <x:v>Espera (h)</x:v>
      </x:c>
      <x:c r="F5" s="17" t="str">
        <x:v>Retrabalho</x:v>
      </x:c>
      <x:c r="G5" s="17" t="str">
        <x:v>Sistema atual</x:v>
      </x:c>
      <x:c r="H5" s="17" t="str">
        <x:v>Problema identificado</x:v>
      </x:c>
      <x:c r="I5" s="17" t="str">
        <x:v>Melhoria proposta</x:v>
      </x:c>
      <x:c r="J5" s="17" t="str">
        <x:v>Tempo futuro (h)</x:v>
      </x:c>
      <x:c r="K5" s="17" t="str">
        <x:v>Prioridade</x:v>
      </x:c>
      <x:c r="L5" s="17" t="str">
        <x:v>Dono do processo</x:v>
      </x:c>
      <x:c r="M5" s="18" t="str">
        <x:v>Sequência</x:v>
      </x:c>
    </x:row>
    <x:row r="6">
      <x:c r="A6" s="73" t="str">
        <x:v>PRC-001</x:v>
      </x:c>
      <x:c r="B6" s="73" t="str">
        <x:v>Gestão de demandas</x:v>
      </x:c>
      <x:c r="C6" s="73" t="str">
        <x:v>Receber e classificar demanda</x:v>
      </x:c>
      <x:c r="D6" s="73" t="n">
        <x:v>4</x:v>
      </x:c>
      <x:c r="E6" s="73" t="n">
        <x:v>18</x:v>
      </x:c>
      <x:c r="F6" s="83" t="n">
        <x:v>0.08</x:v>
      </x:c>
      <x:c r="G6" s="73" t="str">
        <x:v>E-mail e planilha</x:v>
      </x:c>
      <x:c r="H6" s="73" t="str">
        <x:v>Critérios de priorização não padronizados</x:v>
      </x:c>
      <x:c r="I6" s="73" t="str">
        <x:v>Criar formulário com classificação automática</x:v>
      </x:c>
      <x:c r="J6" s="73" t="n">
        <x:v>2</x:v>
      </x:c>
      <x:c r="K6" s="73" t="str">
        <x:v>Alta</x:v>
      </x:c>
      <x:c r="L6" s="73" t="str">
        <x:v>PMO Corporativo</x:v>
      </x:c>
      <x:c r="M6" s="73" t="n">
        <x:v>1</x:v>
      </x:c>
    </x:row>
    <x:row r="7">
      <x:c r="A7" s="76" t="str">
        <x:v>PRC-002</x:v>
      </x:c>
      <x:c r="B7" s="76" t="str">
        <x:v>Gestão de demandas</x:v>
      </x:c>
      <x:c r="C7" s="76" t="str">
        <x:v>Elaborar business case</x:v>
      </x:c>
      <x:c r="D7" s="76" t="n">
        <x:v>16</x:v>
      </x:c>
      <x:c r="E7" s="76" t="n">
        <x:v>32</x:v>
      </x:c>
      <x:c r="F7" s="85" t="n">
        <x:v>0.12</x:v>
      </x:c>
      <x:c r="G7" s="76" t="str">
        <x:v>Planilha</x:v>
      </x:c>
      <x:c r="H7" s="76" t="str">
        <x:v>Retrabalho por informações incompletas</x:v>
      </x:c>
      <x:c r="I7" s="76" t="str">
        <x:v>Aplicar checklist de viabilidade e benefícios</x:v>
      </x:c>
      <x:c r="J7" s="76" t="n">
        <x:v>10</x:v>
      </x:c>
      <x:c r="K7" s="76" t="str">
        <x:v>Alta</x:v>
      </x:c>
      <x:c r="L7" s="76" t="str">
        <x:v>PMO Corporativo</x:v>
      </x:c>
      <x:c r="M7" s="76" t="n">
        <x:v>2</x:v>
      </x:c>
    </x:row>
    <x:row r="8">
      <x:c r="A8" s="76" t="str">
        <x:v>PRC-003</x:v>
      </x:c>
      <x:c r="B8" s="76" t="str">
        <x:v>Governança</x:v>
      </x:c>
      <x:c r="C8" s="76" t="str">
        <x:v>Validar escopo e patrocínio</x:v>
      </x:c>
      <x:c r="D8" s="76" t="n">
        <x:v>6</x:v>
      </x:c>
      <x:c r="E8" s="76" t="n">
        <x:v>48</x:v>
      </x:c>
      <x:c r="F8" s="85" t="n">
        <x:v>0.05</x:v>
      </x:c>
      <x:c r="G8" s="76" t="str">
        <x:v>E-mail</x:v>
      </x:c>
      <x:c r="H8" s="76" t="str">
        <x:v>Fila de aprovação sem prazo definido</x:v>
      </x:c>
      <x:c r="I8" s="76" t="str">
        <x:v>Implantar SLA e alçada de decisão</x:v>
      </x:c>
      <x:c r="J8" s="76" t="n">
        <x:v>4</x:v>
      </x:c>
      <x:c r="K8" s="76" t="str">
        <x:v>Alta</x:v>
      </x:c>
      <x:c r="L8" s="76" t="str">
        <x:v>PMO Corporativo</x:v>
      </x:c>
      <x:c r="M8" s="76" t="n">
        <x:v>3</x:v>
      </x:c>
    </x:row>
    <x:row r="9">
      <x:c r="A9" s="76" t="str">
        <x:v>PRC-004</x:v>
      </x:c>
      <x:c r="B9" s="76" t="str">
        <x:v>Planejamento</x:v>
      </x:c>
      <x:c r="C9" s="76" t="str">
        <x:v>Construir cronograma integrado</x:v>
      </x:c>
      <x:c r="D9" s="76" t="n">
        <x:v>20</x:v>
      </x:c>
      <x:c r="E9" s="76" t="n">
        <x:v>12</x:v>
      </x:c>
      <x:c r="F9" s="85" t="n">
        <x:v>0.1</x:v>
      </x:c>
      <x:c r="G9" s="76" t="str">
        <x:v>MS Project</x:v>
      </x:c>
      <x:c r="H9" s="76" t="str">
        <x:v>Dependências registradas tardiamente</x:v>
      </x:c>
      <x:c r="I9" s="76" t="str">
        <x:v>Realizar oficina de planejamento com áreas</x:v>
      </x:c>
      <x:c r="J9" s="76" t="n">
        <x:v>14</x:v>
      </x:c>
      <x:c r="K9" s="76" t="str">
        <x:v>Média</x:v>
      </x:c>
      <x:c r="L9" s="76" t="str">
        <x:v>PMO Corporativo</x:v>
      </x:c>
      <x:c r="M9" s="76" t="n">
        <x:v>4</x:v>
      </x:c>
    </x:row>
    <x:row r="10">
      <x:c r="A10" s="76" t="str">
        <x:v>PRC-005</x:v>
      </x:c>
      <x:c r="B10" s="76" t="str">
        <x:v>Execução</x:v>
      </x:c>
      <x:c r="C10" s="76" t="str">
        <x:v>Atualizar status do projeto</x:v>
      </x:c>
      <x:c r="D10" s="76" t="n">
        <x:v>3</x:v>
      </x:c>
      <x:c r="E10" s="76" t="n">
        <x:v>10</x:v>
      </x:c>
      <x:c r="F10" s="85" t="n">
        <x:v>0.15</x:v>
      </x:c>
      <x:c r="G10" s="76" t="str">
        <x:v>Planilhas diversas</x:v>
      </x:c>
      <x:c r="H10" s="76" t="str">
        <x:v>Dados dispersos e versões conflitantes</x:v>
      </x:c>
      <x:c r="I10" s="76" t="str">
        <x:v>Centralizar atualização no portal do PMO</x:v>
      </x:c>
      <x:c r="J10" s="76" t="n">
        <x:v>1.5</x:v>
      </x:c>
      <x:c r="K10" s="76" t="str">
        <x:v>Alta</x:v>
      </x:c>
      <x:c r="L10" s="76" t="str">
        <x:v>PMO Corporativo</x:v>
      </x:c>
      <x:c r="M10" s="76" t="n">
        <x:v>5</x:v>
      </x:c>
    </x:row>
    <x:row r="11">
      <x:c r="A11" s="76" t="str">
        <x:v>PRC-006</x:v>
      </x:c>
      <x:c r="B11" s="76" t="str">
        <x:v>Monitoramento</x:v>
      </x:c>
      <x:c r="C11" s="76" t="str">
        <x:v>Analisar desvios e riscos</x:v>
      </x:c>
      <x:c r="D11" s="76" t="n">
        <x:v>5</x:v>
      </x:c>
      <x:c r="E11" s="76" t="n">
        <x:v>6</x:v>
      </x:c>
      <x:c r="F11" s="85" t="n">
        <x:v>0.06</x:v>
      </x:c>
      <x:c r="G11" s="76" t="str">
        <x:v>Dashboard</x:v>
      </x:c>
      <x:c r="H11" s="76" t="str">
        <x:v>Planos de ação sem vínculo com o desvio</x:v>
      </x:c>
      <x:c r="I11" s="76" t="str">
        <x:v>Vincular ação, responsável e prazo ao indicador</x:v>
      </x:c>
      <x:c r="J11" s="76" t="n">
        <x:v>3</x:v>
      </x:c>
      <x:c r="K11" s="76" t="str">
        <x:v>Média</x:v>
      </x:c>
      <x:c r="L11" s="76" t="str">
        <x:v>PMO Corporativo</x:v>
      </x:c>
      <x:c r="M11" s="76" t="n">
        <x:v>6</x:v>
      </x:c>
    </x:row>
    <x:row r="12">
      <x:c r="A12" s="76" t="str">
        <x:v>PRC-007</x:v>
      </x:c>
      <x:c r="B12" s="76" t="str">
        <x:v>Decisão</x:v>
      </x:c>
      <x:c r="C12" s="76" t="str">
        <x:v>Conduzir fórum executivo</x:v>
      </x:c>
      <x:c r="D12" s="76" t="n">
        <x:v>4</x:v>
      </x:c>
      <x:c r="E12" s="76" t="n">
        <x:v>72</x:v>
      </x:c>
      <x:c r="F12" s="85" t="n">
        <x:v>0.04</x:v>
      </x:c>
      <x:c r="G12" s="76" t="str">
        <x:v>Apresentação</x:v>
      </x:c>
      <x:c r="H12" s="76" t="str">
        <x:v>Pré-leitura enviada próximo à reunião</x:v>
      </x:c>
      <x:c r="I12" s="76" t="str">
        <x:v>Automatizar status report e agenda de decisões</x:v>
      </x:c>
      <x:c r="J12" s="76" t="n">
        <x:v>2</x:v>
      </x:c>
      <x:c r="K12" s="76" t="str">
        <x:v>Alta</x:v>
      </x:c>
      <x:c r="L12" s="76" t="str">
        <x:v>PMO Corporativo</x:v>
      </x:c>
      <x:c r="M12" s="76" t="n">
        <x:v>7</x:v>
      </x:c>
    </x:row>
    <x:row r="13">
      <x:c r="A13" s="79" t="str">
        <x:v>PRC-008</x:v>
      </x:c>
      <x:c r="B13" s="79" t="str">
        <x:v>Encerramento</x:v>
      </x:c>
      <x:c r="C13" s="79" t="str">
        <x:v>Registrar lições aprendidas</x:v>
      </x:c>
      <x:c r="D13" s="79" t="n">
        <x:v>6</x:v>
      </x:c>
      <x:c r="E13" s="79" t="n">
        <x:v>24</x:v>
      </x:c>
      <x:c r="F13" s="87" t="n">
        <x:v>0.1</x:v>
      </x:c>
      <x:c r="G13" s="79" t="str">
        <x:v>Documento</x:v>
      </x:c>
      <x:c r="H13" s="79" t="str">
        <x:v>Conhecimento pouco reutilizado</x:v>
      </x:c>
      <x:c r="I13" s="79" t="str">
        <x:v>Criar base pesquisável por categoria</x:v>
      </x:c>
      <x:c r="J13" s="79" t="n">
        <x:v>3</x:v>
      </x:c>
      <x:c r="K13" s="79" t="str">
        <x:v>Média</x:v>
      </x:c>
      <x:c r="L13" s="79" t="str">
        <x:v>PMO Corporativo</x:v>
      </x:c>
      <x:c r="M13" s="79" t="n">
        <x:v>8</x:v>
      </x:c>
    </x:row>
  </x:sheetData>
  <x:pageMargins left="0.7" right="0.7" top="0.75" bottom="0.75" header="0.3" footer="0.3"/>
  <x:tableParts count="1">
    <x:tablePart xmlns:r="http://schemas.openxmlformats.org/officeDocument/2006/relationships" r:id="R7828e56e345d4715"/>
  </x:tableParts>
</x:worksheet>
</file>

<file path=xl/worksheets/sheet8.xml><?xml version="1.0" encoding="utf-8"?>
<x:worksheet xmlns:x="http://schemas.openxmlformats.org/spreadsheetml/2006/main">
  <x:sheetViews>
    <x:sheetView showGridLines="0" workbookViewId="0">
      <x:pane xSplit="4" ySplit="5" topLeftCell="E6" activePane="bottomRight" state="frozen"/>
    </x:sheetView>
  </x:sheetViews>
  <x:sheetFormatPr defaultRowHeight="15"/>
  <x:cols>
    <x:col min="1" max="1" width="12" hidden="0" customWidth="1"/>
    <x:col min="2" max="2" width="12" hidden="0" customWidth="1"/>
    <x:col min="3" max="3" width="12" hidden="0" customWidth="1"/>
    <x:col min="4" max="4" width="36" hidden="0" customWidth="1"/>
    <x:col min="5" max="5" width="14" hidden="0" customWidth="1"/>
    <x:col min="6" max="6" width="16" hidden="0" customWidth="1"/>
    <x:col min="7" max="7" width="16" hidden="0" customWidth="1"/>
    <x:col min="8" max="8" width="16" hidden="0" customWidth="1"/>
    <x:col min="9" max="9" width="13" hidden="0" customWidth="1"/>
    <x:col min="10" max="10" width="13" hidden="0" customWidth="1"/>
    <x:col min="11" max="11" width="20" hidden="0" customWidth="1"/>
    <x:col min="12" max="12" width="44" hidden="0" customWidth="1"/>
  </x:cols>
  <x:sheetData>
    <x:row r="1">
      <x:c r="A1" s="59"/>
      <x:c r="B1" s="59"/>
      <x:c r="C1" s="59"/>
      <x:c r="D1" s="59"/>
      <x:c r="E1" s="59"/>
      <x:c r="F1" s="59"/>
      <x:c r="G1" s="59"/>
      <x:c r="H1" s="59"/>
      <x:c r="I1" s="59"/>
      <x:c r="J1" s="59"/>
      <x:c r="K1" s="59"/>
      <x:c r="L1" s="59"/>
    </x:row>
    <x:row r="2" ht="23" customHeight="1">
      <x:c r="A2" s="5" t="str">
        <x:v>Backlog e sprints</x:v>
      </x:c>
      <x:c r="B2" s="61"/>
      <x:c r="C2" s="61"/>
      <x:c r="D2" s="61"/>
      <x:c r="E2" s="61"/>
      <x:c r="F2" s="61"/>
      <x:c r="G2" s="61"/>
      <x:c r="H2" s="61"/>
      <x:c r="I2" s="61"/>
      <x:c r="J2" s="61"/>
      <x:c r="K2" s="61"/>
      <x:c r="L2" s="61"/>
    </x:row>
    <x:row r="3" ht="23" customHeight="1">
      <x:c r="A3" s="7" t="str">
        <x:v>Base para simulação de métodos ágeis e híbridos.</x:v>
      </x:c>
      <x:c r="B3" s="59"/>
      <x:c r="C3" s="59"/>
      <x:c r="D3" s="59"/>
      <x:c r="E3" s="59"/>
      <x:c r="F3" s="59"/>
      <x:c r="G3" s="59"/>
      <x:c r="H3" s="59"/>
      <x:c r="I3" s="59"/>
      <x:c r="J3" s="59"/>
      <x:c r="K3" s="59"/>
      <x:c r="L3" s="59"/>
    </x:row>
    <x:row r="4">
      <x:c r="A4" s="59"/>
      <x:c r="B4" s="59"/>
      <x:c r="C4" s="59"/>
      <x:c r="D4" s="59"/>
      <x:c r="E4" s="59"/>
      <x:c r="F4" s="59"/>
      <x:c r="G4" s="59"/>
      <x:c r="H4" s="59"/>
      <x:c r="I4" s="59"/>
      <x:c r="J4" s="59"/>
      <x:c r="K4" s="59"/>
      <x:c r="L4" s="59"/>
    </x:row>
    <x:row r="5">
      <x:c r="A5" s="16" t="str">
        <x:v>Item ID</x:v>
      </x:c>
      <x:c r="B5" s="17" t="str">
        <x:v>Projeto ID</x:v>
      </x:c>
      <x:c r="C5" s="17" t="str">
        <x:v>Sprint</x:v>
      </x:c>
      <x:c r="D5" s="17" t="str">
        <x:v>Item do backlog</x:v>
      </x:c>
      <x:c r="E5" s="17" t="str">
        <x:v>Tipo</x:v>
      </x:c>
      <x:c r="F5" s="17" t="str">
        <x:v>Pontos planejados</x:v>
      </x:c>
      <x:c r="G5" s="17" t="str">
        <x:v>Pontos concluídos</x:v>
      </x:c>
      <x:c r="H5" s="17" t="str">
        <x:v>Status</x:v>
      </x:c>
      <x:c r="I5" s="17" t="str">
        <x:v>Início</x:v>
      </x:c>
      <x:c r="J5" s="17" t="str">
        <x:v>Fim</x:v>
      </x:c>
      <x:c r="K5" s="17" t="str">
        <x:v>Responsável</x:v>
      </x:c>
      <x:c r="L5" s="18" t="str">
        <x:v>Critério de aceite</x:v>
      </x:c>
    </x:row>
    <x:row r="6">
      <x:c r="A6" s="73" t="str">
        <x:v>SPR-001</x:v>
      </x:c>
      <x:c r="B6" s="73" t="str">
        <x:v>PJT-001</x:v>
      </x:c>
      <x:c r="C6" s="73" t="str">
        <x:v>Sprint 1</x:v>
      </x:c>
      <x:c r="D6" s="73" t="str">
        <x:v>Entregável incremental 1</x:v>
      </x:c>
      <x:c r="E6" s="73" t="str">
        <x:v>História</x:v>
      </x:c>
      <x:c r="F6" s="73" t="n">
        <x:v>5</x:v>
      </x:c>
      <x:c r="G6" s="73" t="n">
        <x:v>5</x:v>
      </x:c>
      <x:c r="H6" s="73" t="str">
        <x:v>Concluída</x:v>
      </x:c>
      <x:c r="I6" s="82" t="n">
        <x:v>46237</x:v>
      </x:c>
      <x:c r="J6" s="82" t="n">
        <x:v>46248</x:v>
      </x:c>
      <x:c r="K6" s="73" t="str">
        <x:v>Product Owner</x:v>
      </x:c>
      <x:c r="L6" s="73" t="str">
        <x:v>Critério de aceite validado para a entrega 1</x:v>
      </x:c>
    </x:row>
    <x:row r="7">
      <x:c r="A7" s="76" t="str">
        <x:v>SPR-002</x:v>
      </x:c>
      <x:c r="B7" s="76" t="str">
        <x:v>PJT-001</x:v>
      </x:c>
      <x:c r="C7" s="76" t="str">
        <x:v>Sprint 2</x:v>
      </x:c>
      <x:c r="D7" s="76" t="str">
        <x:v>Entregável incremental 2</x:v>
      </x:c>
      <x:c r="E7" s="76" t="str">
        <x:v>Melhoria</x:v>
      </x:c>
      <x:c r="F7" s="76" t="n">
        <x:v>8</x:v>
      </x:c>
      <x:c r="G7" s="76" t="n">
        <x:v>5</x:v>
      </x:c>
      <x:c r="H7" s="76" t="str">
        <x:v>Em andamento</x:v>
      </x:c>
      <x:c r="I7" s="84" t="n">
        <x:v>46251</x:v>
      </x:c>
      <x:c r="J7" s="84" t="n">
        <x:v>46262</x:v>
      </x:c>
      <x:c r="K7" s="76" t="str">
        <x:v>Product Owner</x:v>
      </x:c>
      <x:c r="L7" s="76" t="str">
        <x:v>Critério de aceite validado para a entrega 2</x:v>
      </x:c>
    </x:row>
    <x:row r="8">
      <x:c r="A8" s="76" t="str">
        <x:v>SPR-003</x:v>
      </x:c>
      <x:c r="B8" s="76" t="str">
        <x:v>PJT-001</x:v>
      </x:c>
      <x:c r="C8" s="76" t="str">
        <x:v>Sprint 3</x:v>
      </x:c>
      <x:c r="D8" s="76" t="str">
        <x:v>Entregável incremental 3</x:v>
      </x:c>
      <x:c r="E8" s="76" t="str">
        <x:v>História</x:v>
      </x:c>
      <x:c r="F8" s="76" t="n">
        <x:v>11</x:v>
      </x:c>
      <x:c r="G8" s="76" t="n">
        <x:v>0</x:v>
      </x:c>
      <x:c r="H8" s="76" t="str">
        <x:v>Planejada</x:v>
      </x:c>
      <x:c r="I8" s="84" t="n">
        <x:v>46296</x:v>
      </x:c>
      <x:c r="J8" s="84" t="n">
        <x:v>46307</x:v>
      </x:c>
      <x:c r="K8" s="76" t="str">
        <x:v>Product Owner</x:v>
      </x:c>
      <x:c r="L8" s="76" t="str">
        <x:v>Critério de aceite validado para a entrega 3</x:v>
      </x:c>
    </x:row>
    <x:row r="9">
      <x:c r="A9" s="76" t="str">
        <x:v>SPR-004</x:v>
      </x:c>
      <x:c r="B9" s="76" t="str">
        <x:v>PJT-002</x:v>
      </x:c>
      <x:c r="C9" s="76" t="str">
        <x:v>Sprint 1</x:v>
      </x:c>
      <x:c r="D9" s="76" t="str">
        <x:v>Entregável incremental 1</x:v>
      </x:c>
      <x:c r="E9" s="76" t="str">
        <x:v>História</x:v>
      </x:c>
      <x:c r="F9" s="76" t="n">
        <x:v>8</x:v>
      </x:c>
      <x:c r="G9" s="76" t="n">
        <x:v>8</x:v>
      </x:c>
      <x:c r="H9" s="76" t="str">
        <x:v>Concluída</x:v>
      </x:c>
      <x:c r="I9" s="84" t="n">
        <x:v>46237</x:v>
      </x:c>
      <x:c r="J9" s="84" t="n">
        <x:v>46248</x:v>
      </x:c>
      <x:c r="K9" s="76" t="str">
        <x:v>Product Owner</x:v>
      </x:c>
      <x:c r="L9" s="76" t="str">
        <x:v>Critério de aceite validado para a entrega 1</x:v>
      </x:c>
    </x:row>
    <x:row r="10">
      <x:c r="A10" s="76" t="str">
        <x:v>SPR-005</x:v>
      </x:c>
      <x:c r="B10" s="76" t="str">
        <x:v>PJT-002</x:v>
      </x:c>
      <x:c r="C10" s="76" t="str">
        <x:v>Sprint 2</x:v>
      </x:c>
      <x:c r="D10" s="76" t="str">
        <x:v>Entregável incremental 2</x:v>
      </x:c>
      <x:c r="E10" s="76" t="str">
        <x:v>Melhoria</x:v>
      </x:c>
      <x:c r="F10" s="76" t="n">
        <x:v>11</x:v>
      </x:c>
      <x:c r="G10" s="76" t="n">
        <x:v>8</x:v>
      </x:c>
      <x:c r="H10" s="76" t="str">
        <x:v>Em andamento</x:v>
      </x:c>
      <x:c r="I10" s="84" t="n">
        <x:v>46251</x:v>
      </x:c>
      <x:c r="J10" s="84" t="n">
        <x:v>46262</x:v>
      </x:c>
      <x:c r="K10" s="76" t="str">
        <x:v>Product Owner</x:v>
      </x:c>
      <x:c r="L10" s="76" t="str">
        <x:v>Critério de aceite validado para a entrega 2</x:v>
      </x:c>
    </x:row>
    <x:row r="11">
      <x:c r="A11" s="76" t="str">
        <x:v>SPR-006</x:v>
      </x:c>
      <x:c r="B11" s="76" t="str">
        <x:v>PJT-002</x:v>
      </x:c>
      <x:c r="C11" s="76" t="str">
        <x:v>Sprint 3</x:v>
      </x:c>
      <x:c r="D11" s="76" t="str">
        <x:v>Entregável incremental 3</x:v>
      </x:c>
      <x:c r="E11" s="76" t="str">
        <x:v>História</x:v>
      </x:c>
      <x:c r="F11" s="76" t="n">
        <x:v>14</x:v>
      </x:c>
      <x:c r="G11" s="76" t="n">
        <x:v>0</x:v>
      </x:c>
      <x:c r="H11" s="76" t="str">
        <x:v>Planejada</x:v>
      </x:c>
      <x:c r="I11" s="84" t="n">
        <x:v>46296</x:v>
      </x:c>
      <x:c r="J11" s="84" t="n">
        <x:v>46307</x:v>
      </x:c>
      <x:c r="K11" s="76" t="str">
        <x:v>Product Owner</x:v>
      </x:c>
      <x:c r="L11" s="76" t="str">
        <x:v>Critério de aceite validado para a entrega 3</x:v>
      </x:c>
    </x:row>
    <x:row r="12">
      <x:c r="A12" s="76" t="str">
        <x:v>SPR-007</x:v>
      </x:c>
      <x:c r="B12" s="76" t="str">
        <x:v>PJT-003</x:v>
      </x:c>
      <x:c r="C12" s="76" t="str">
        <x:v>Sprint 1</x:v>
      </x:c>
      <x:c r="D12" s="76" t="str">
        <x:v>Entregável incremental 1</x:v>
      </x:c>
      <x:c r="E12" s="76" t="str">
        <x:v>História</x:v>
      </x:c>
      <x:c r="F12" s="76" t="n">
        <x:v>11</x:v>
      </x:c>
      <x:c r="G12" s="76" t="n">
        <x:v>11</x:v>
      </x:c>
      <x:c r="H12" s="76" t="str">
        <x:v>Concluída</x:v>
      </x:c>
      <x:c r="I12" s="84" t="n">
        <x:v>46237</x:v>
      </x:c>
      <x:c r="J12" s="84" t="n">
        <x:v>46248</x:v>
      </x:c>
      <x:c r="K12" s="76" t="str">
        <x:v>Product Owner</x:v>
      </x:c>
      <x:c r="L12" s="76" t="str">
        <x:v>Critério de aceite validado para a entrega 1</x:v>
      </x:c>
    </x:row>
    <x:row r="13">
      <x:c r="A13" s="76" t="str">
        <x:v>SPR-008</x:v>
      </x:c>
      <x:c r="B13" s="76" t="str">
        <x:v>PJT-003</x:v>
      </x:c>
      <x:c r="C13" s="76" t="str">
        <x:v>Sprint 2</x:v>
      </x:c>
      <x:c r="D13" s="76" t="str">
        <x:v>Entregável incremental 2</x:v>
      </x:c>
      <x:c r="E13" s="76" t="str">
        <x:v>Melhoria</x:v>
      </x:c>
      <x:c r="F13" s="76" t="n">
        <x:v>14</x:v>
      </x:c>
      <x:c r="G13" s="76" t="n">
        <x:v>11</x:v>
      </x:c>
      <x:c r="H13" s="76" t="str">
        <x:v>Em andamento</x:v>
      </x:c>
      <x:c r="I13" s="84" t="n">
        <x:v>46251</x:v>
      </x:c>
      <x:c r="J13" s="84" t="n">
        <x:v>46262</x:v>
      </x:c>
      <x:c r="K13" s="76" t="str">
        <x:v>Product Owner</x:v>
      </x:c>
      <x:c r="L13" s="76" t="str">
        <x:v>Critério de aceite validado para a entrega 2</x:v>
      </x:c>
    </x:row>
    <x:row r="14">
      <x:c r="A14" s="76" t="str">
        <x:v>SPR-009</x:v>
      </x:c>
      <x:c r="B14" s="76" t="str">
        <x:v>PJT-003</x:v>
      </x:c>
      <x:c r="C14" s="76" t="str">
        <x:v>Sprint 3</x:v>
      </x:c>
      <x:c r="D14" s="76" t="str">
        <x:v>Entregável incremental 3</x:v>
      </x:c>
      <x:c r="E14" s="76" t="str">
        <x:v>História</x:v>
      </x:c>
      <x:c r="F14" s="76" t="n">
        <x:v>5</x:v>
      </x:c>
      <x:c r="G14" s="76" t="n">
        <x:v>0</x:v>
      </x:c>
      <x:c r="H14" s="76" t="str">
        <x:v>Planejada</x:v>
      </x:c>
      <x:c r="I14" s="84" t="n">
        <x:v>46296</x:v>
      </x:c>
      <x:c r="J14" s="84" t="n">
        <x:v>46307</x:v>
      </x:c>
      <x:c r="K14" s="76" t="str">
        <x:v>Product Owner</x:v>
      </x:c>
      <x:c r="L14" s="76" t="str">
        <x:v>Critério de aceite validado para a entrega 3</x:v>
      </x:c>
    </x:row>
    <x:row r="15">
      <x:c r="A15" s="76" t="str">
        <x:v>SPR-010</x:v>
      </x:c>
      <x:c r="B15" s="76" t="str">
        <x:v>PJT-004</x:v>
      </x:c>
      <x:c r="C15" s="76" t="str">
        <x:v>Sprint 1</x:v>
      </x:c>
      <x:c r="D15" s="76" t="str">
        <x:v>Entregável incremental 1</x:v>
      </x:c>
      <x:c r="E15" s="76" t="str">
        <x:v>História</x:v>
      </x:c>
      <x:c r="F15" s="76" t="n">
        <x:v>14</x:v>
      </x:c>
      <x:c r="G15" s="76" t="n">
        <x:v>14</x:v>
      </x:c>
      <x:c r="H15" s="76" t="str">
        <x:v>Concluída</x:v>
      </x:c>
      <x:c r="I15" s="84" t="n">
        <x:v>46237</x:v>
      </x:c>
      <x:c r="J15" s="84" t="n">
        <x:v>46248</x:v>
      </x:c>
      <x:c r="K15" s="76" t="str">
        <x:v>Product Owner</x:v>
      </x:c>
      <x:c r="L15" s="76" t="str">
        <x:v>Critério de aceite validado para a entrega 1</x:v>
      </x:c>
    </x:row>
    <x:row r="16">
      <x:c r="A16" s="76" t="str">
        <x:v>SPR-011</x:v>
      </x:c>
      <x:c r="B16" s="76" t="str">
        <x:v>PJT-004</x:v>
      </x:c>
      <x:c r="C16" s="76" t="str">
        <x:v>Sprint 2</x:v>
      </x:c>
      <x:c r="D16" s="76" t="str">
        <x:v>Entregável incremental 2</x:v>
      </x:c>
      <x:c r="E16" s="76" t="str">
        <x:v>Melhoria</x:v>
      </x:c>
      <x:c r="F16" s="76" t="n">
        <x:v>5</x:v>
      </x:c>
      <x:c r="G16" s="76" t="n">
        <x:v>2</x:v>
      </x:c>
      <x:c r="H16" s="76" t="str">
        <x:v>Em andamento</x:v>
      </x:c>
      <x:c r="I16" s="84" t="n">
        <x:v>46251</x:v>
      </x:c>
      <x:c r="J16" s="84" t="n">
        <x:v>46262</x:v>
      </x:c>
      <x:c r="K16" s="76" t="str">
        <x:v>Product Owner</x:v>
      </x:c>
      <x:c r="L16" s="76" t="str">
        <x:v>Critério de aceite validado para a entrega 2</x:v>
      </x:c>
    </x:row>
    <x:row r="17">
      <x:c r="A17" s="76" t="str">
        <x:v>SPR-012</x:v>
      </x:c>
      <x:c r="B17" s="76" t="str">
        <x:v>PJT-004</x:v>
      </x:c>
      <x:c r="C17" s="76" t="str">
        <x:v>Sprint 3</x:v>
      </x:c>
      <x:c r="D17" s="76" t="str">
        <x:v>Entregável incremental 3</x:v>
      </x:c>
      <x:c r="E17" s="76" t="str">
        <x:v>História</x:v>
      </x:c>
      <x:c r="F17" s="76" t="n">
        <x:v>8</x:v>
      </x:c>
      <x:c r="G17" s="76" t="n">
        <x:v>0</x:v>
      </x:c>
      <x:c r="H17" s="76" t="str">
        <x:v>Planejada</x:v>
      </x:c>
      <x:c r="I17" s="84" t="n">
        <x:v>46296</x:v>
      </x:c>
      <x:c r="J17" s="84" t="n">
        <x:v>46307</x:v>
      </x:c>
      <x:c r="K17" s="76" t="str">
        <x:v>Product Owner</x:v>
      </x:c>
      <x:c r="L17" s="76" t="str">
        <x:v>Critério de aceite validado para a entrega 3</x:v>
      </x:c>
    </x:row>
    <x:row r="18">
      <x:c r="A18" s="76" t="str">
        <x:v>SPR-013</x:v>
      </x:c>
      <x:c r="B18" s="76" t="str">
        <x:v>PJT-005</x:v>
      </x:c>
      <x:c r="C18" s="76" t="str">
        <x:v>Sprint 1</x:v>
      </x:c>
      <x:c r="D18" s="76" t="str">
        <x:v>Entregável incremental 1</x:v>
      </x:c>
      <x:c r="E18" s="76" t="str">
        <x:v>História</x:v>
      </x:c>
      <x:c r="F18" s="76" t="n">
        <x:v>5</x:v>
      </x:c>
      <x:c r="G18" s="76" t="n">
        <x:v>5</x:v>
      </x:c>
      <x:c r="H18" s="76" t="str">
        <x:v>Concluída</x:v>
      </x:c>
      <x:c r="I18" s="84" t="n">
        <x:v>46237</x:v>
      </x:c>
      <x:c r="J18" s="84" t="n">
        <x:v>46248</x:v>
      </x:c>
      <x:c r="K18" s="76" t="str">
        <x:v>Product Owner</x:v>
      </x:c>
      <x:c r="L18" s="76" t="str">
        <x:v>Critério de aceite validado para a entrega 1</x:v>
      </x:c>
    </x:row>
    <x:row r="19">
      <x:c r="A19" s="76" t="str">
        <x:v>SPR-014</x:v>
      </x:c>
      <x:c r="B19" s="76" t="str">
        <x:v>PJT-005</x:v>
      </x:c>
      <x:c r="C19" s="76" t="str">
        <x:v>Sprint 2</x:v>
      </x:c>
      <x:c r="D19" s="76" t="str">
        <x:v>Entregável incremental 2</x:v>
      </x:c>
      <x:c r="E19" s="76" t="str">
        <x:v>Melhoria</x:v>
      </x:c>
      <x:c r="F19" s="76" t="n">
        <x:v>8</x:v>
      </x:c>
      <x:c r="G19" s="76" t="n">
        <x:v>5</x:v>
      </x:c>
      <x:c r="H19" s="76" t="str">
        <x:v>Em andamento</x:v>
      </x:c>
      <x:c r="I19" s="84" t="n">
        <x:v>46251</x:v>
      </x:c>
      <x:c r="J19" s="84" t="n">
        <x:v>46262</x:v>
      </x:c>
      <x:c r="K19" s="76" t="str">
        <x:v>Product Owner</x:v>
      </x:c>
      <x:c r="L19" s="76" t="str">
        <x:v>Critério de aceite validado para a entrega 2</x:v>
      </x:c>
    </x:row>
    <x:row r="20">
      <x:c r="A20" s="76" t="str">
        <x:v>SPR-015</x:v>
      </x:c>
      <x:c r="B20" s="76" t="str">
        <x:v>PJT-005</x:v>
      </x:c>
      <x:c r="C20" s="76" t="str">
        <x:v>Sprint 3</x:v>
      </x:c>
      <x:c r="D20" s="76" t="str">
        <x:v>Entregável incremental 3</x:v>
      </x:c>
      <x:c r="E20" s="76" t="str">
        <x:v>História</x:v>
      </x:c>
      <x:c r="F20" s="76" t="n">
        <x:v>11</x:v>
      </x:c>
      <x:c r="G20" s="76" t="n">
        <x:v>0</x:v>
      </x:c>
      <x:c r="H20" s="76" t="str">
        <x:v>Planejada</x:v>
      </x:c>
      <x:c r="I20" s="84" t="n">
        <x:v>46296</x:v>
      </x:c>
      <x:c r="J20" s="84" t="n">
        <x:v>46307</x:v>
      </x:c>
      <x:c r="K20" s="76" t="str">
        <x:v>Product Owner</x:v>
      </x:c>
      <x:c r="L20" s="76" t="str">
        <x:v>Critério de aceite validado para a entrega 3</x:v>
      </x:c>
    </x:row>
    <x:row r="21">
      <x:c r="A21" s="76" t="str">
        <x:v>SPR-016</x:v>
      </x:c>
      <x:c r="B21" s="76" t="str">
        <x:v>PJT-006</x:v>
      </x:c>
      <x:c r="C21" s="76" t="str">
        <x:v>Sprint 1</x:v>
      </x:c>
      <x:c r="D21" s="76" t="str">
        <x:v>Entregável incremental 1</x:v>
      </x:c>
      <x:c r="E21" s="76" t="str">
        <x:v>História</x:v>
      </x:c>
      <x:c r="F21" s="76" t="n">
        <x:v>8</x:v>
      </x:c>
      <x:c r="G21" s="76" t="n">
        <x:v>8</x:v>
      </x:c>
      <x:c r="H21" s="76" t="str">
        <x:v>Concluída</x:v>
      </x:c>
      <x:c r="I21" s="84" t="n">
        <x:v>46237</x:v>
      </x:c>
      <x:c r="J21" s="84" t="n">
        <x:v>46248</x:v>
      </x:c>
      <x:c r="K21" s="76" t="str">
        <x:v>Product Owner</x:v>
      </x:c>
      <x:c r="L21" s="76" t="str">
        <x:v>Critério de aceite validado para a entrega 1</x:v>
      </x:c>
    </x:row>
    <x:row r="22">
      <x:c r="A22" s="76" t="str">
        <x:v>SPR-017</x:v>
      </x:c>
      <x:c r="B22" s="76" t="str">
        <x:v>PJT-006</x:v>
      </x:c>
      <x:c r="C22" s="76" t="str">
        <x:v>Sprint 2</x:v>
      </x:c>
      <x:c r="D22" s="76" t="str">
        <x:v>Entregável incremental 2</x:v>
      </x:c>
      <x:c r="E22" s="76" t="str">
        <x:v>Melhoria</x:v>
      </x:c>
      <x:c r="F22" s="76" t="n">
        <x:v>11</x:v>
      </x:c>
      <x:c r="G22" s="76" t="n">
        <x:v>8</x:v>
      </x:c>
      <x:c r="H22" s="76" t="str">
        <x:v>Em andamento</x:v>
      </x:c>
      <x:c r="I22" s="84" t="n">
        <x:v>46251</x:v>
      </x:c>
      <x:c r="J22" s="84" t="n">
        <x:v>46262</x:v>
      </x:c>
      <x:c r="K22" s="76" t="str">
        <x:v>Product Owner</x:v>
      </x:c>
      <x:c r="L22" s="76" t="str">
        <x:v>Critério de aceite validado para a entrega 2</x:v>
      </x:c>
    </x:row>
    <x:row r="23">
      <x:c r="A23" s="76" t="str">
        <x:v>SPR-018</x:v>
      </x:c>
      <x:c r="B23" s="76" t="str">
        <x:v>PJT-006</x:v>
      </x:c>
      <x:c r="C23" s="76" t="str">
        <x:v>Sprint 3</x:v>
      </x:c>
      <x:c r="D23" s="76" t="str">
        <x:v>Entregável incremental 3</x:v>
      </x:c>
      <x:c r="E23" s="76" t="str">
        <x:v>História</x:v>
      </x:c>
      <x:c r="F23" s="76" t="n">
        <x:v>14</x:v>
      </x:c>
      <x:c r="G23" s="76" t="n">
        <x:v>0</x:v>
      </x:c>
      <x:c r="H23" s="76" t="str">
        <x:v>Planejada</x:v>
      </x:c>
      <x:c r="I23" s="84" t="n">
        <x:v>46296</x:v>
      </x:c>
      <x:c r="J23" s="84" t="n">
        <x:v>46307</x:v>
      </x:c>
      <x:c r="K23" s="76" t="str">
        <x:v>Product Owner</x:v>
      </x:c>
      <x:c r="L23" s="76" t="str">
        <x:v>Critério de aceite validado para a entrega 3</x:v>
      </x:c>
    </x:row>
    <x:row r="24">
      <x:c r="A24" s="76" t="str">
        <x:v>SPR-019</x:v>
      </x:c>
      <x:c r="B24" s="76" t="str">
        <x:v>PJT-007</x:v>
      </x:c>
      <x:c r="C24" s="76" t="str">
        <x:v>Sprint 1</x:v>
      </x:c>
      <x:c r="D24" s="76" t="str">
        <x:v>Entregável incremental 1</x:v>
      </x:c>
      <x:c r="E24" s="76" t="str">
        <x:v>História</x:v>
      </x:c>
      <x:c r="F24" s="76" t="n">
        <x:v>11</x:v>
      </x:c>
      <x:c r="G24" s="76" t="n">
        <x:v>11</x:v>
      </x:c>
      <x:c r="H24" s="76" t="str">
        <x:v>Concluída</x:v>
      </x:c>
      <x:c r="I24" s="84" t="n">
        <x:v>46237</x:v>
      </x:c>
      <x:c r="J24" s="84" t="n">
        <x:v>46248</x:v>
      </x:c>
      <x:c r="K24" s="76" t="str">
        <x:v>Product Owner</x:v>
      </x:c>
      <x:c r="L24" s="76" t="str">
        <x:v>Critério de aceite validado para a entrega 1</x:v>
      </x:c>
    </x:row>
    <x:row r="25">
      <x:c r="A25" s="76" t="str">
        <x:v>SPR-020</x:v>
      </x:c>
      <x:c r="B25" s="76" t="str">
        <x:v>PJT-007</x:v>
      </x:c>
      <x:c r="C25" s="76" t="str">
        <x:v>Sprint 2</x:v>
      </x:c>
      <x:c r="D25" s="76" t="str">
        <x:v>Entregável incremental 2</x:v>
      </x:c>
      <x:c r="E25" s="76" t="str">
        <x:v>Melhoria</x:v>
      </x:c>
      <x:c r="F25" s="76" t="n">
        <x:v>14</x:v>
      </x:c>
      <x:c r="G25" s="76" t="n">
        <x:v>11</x:v>
      </x:c>
      <x:c r="H25" s="76" t="str">
        <x:v>Em andamento</x:v>
      </x:c>
      <x:c r="I25" s="84" t="n">
        <x:v>46251</x:v>
      </x:c>
      <x:c r="J25" s="84" t="n">
        <x:v>46262</x:v>
      </x:c>
      <x:c r="K25" s="76" t="str">
        <x:v>Product Owner</x:v>
      </x:c>
      <x:c r="L25" s="76" t="str">
        <x:v>Critério de aceite validado para a entrega 2</x:v>
      </x:c>
    </x:row>
    <x:row r="26">
      <x:c r="A26" s="76" t="str">
        <x:v>SPR-021</x:v>
      </x:c>
      <x:c r="B26" s="76" t="str">
        <x:v>PJT-007</x:v>
      </x:c>
      <x:c r="C26" s="76" t="str">
        <x:v>Sprint 3</x:v>
      </x:c>
      <x:c r="D26" s="76" t="str">
        <x:v>Entregável incremental 3</x:v>
      </x:c>
      <x:c r="E26" s="76" t="str">
        <x:v>História</x:v>
      </x:c>
      <x:c r="F26" s="76" t="n">
        <x:v>5</x:v>
      </x:c>
      <x:c r="G26" s="76" t="n">
        <x:v>0</x:v>
      </x:c>
      <x:c r="H26" s="76" t="str">
        <x:v>Planejada</x:v>
      </x:c>
      <x:c r="I26" s="84" t="n">
        <x:v>46296</x:v>
      </x:c>
      <x:c r="J26" s="84" t="n">
        <x:v>46307</x:v>
      </x:c>
      <x:c r="K26" s="76" t="str">
        <x:v>Product Owner</x:v>
      </x:c>
      <x:c r="L26" s="76" t="str">
        <x:v>Critério de aceite validado para a entrega 3</x:v>
      </x:c>
    </x:row>
    <x:row r="27">
      <x:c r="A27" s="76" t="str">
        <x:v>SPR-022</x:v>
      </x:c>
      <x:c r="B27" s="76" t="str">
        <x:v>PJT-008</x:v>
      </x:c>
      <x:c r="C27" s="76" t="str">
        <x:v>Sprint 1</x:v>
      </x:c>
      <x:c r="D27" s="76" t="str">
        <x:v>Entregável incremental 1</x:v>
      </x:c>
      <x:c r="E27" s="76" t="str">
        <x:v>História</x:v>
      </x:c>
      <x:c r="F27" s="76" t="n">
        <x:v>14</x:v>
      </x:c>
      <x:c r="G27" s="76" t="n">
        <x:v>14</x:v>
      </x:c>
      <x:c r="H27" s="76" t="str">
        <x:v>Concluída</x:v>
      </x:c>
      <x:c r="I27" s="84" t="n">
        <x:v>46237</x:v>
      </x:c>
      <x:c r="J27" s="84" t="n">
        <x:v>46248</x:v>
      </x:c>
      <x:c r="K27" s="76" t="str">
        <x:v>Product Owner</x:v>
      </x:c>
      <x:c r="L27" s="76" t="str">
        <x:v>Critério de aceite validado para a entrega 1</x:v>
      </x:c>
    </x:row>
    <x:row r="28">
      <x:c r="A28" s="76" t="str">
        <x:v>SPR-023</x:v>
      </x:c>
      <x:c r="B28" s="76" t="str">
        <x:v>PJT-008</x:v>
      </x:c>
      <x:c r="C28" s="76" t="str">
        <x:v>Sprint 2</x:v>
      </x:c>
      <x:c r="D28" s="76" t="str">
        <x:v>Entregável incremental 2</x:v>
      </x:c>
      <x:c r="E28" s="76" t="str">
        <x:v>Melhoria</x:v>
      </x:c>
      <x:c r="F28" s="76" t="n">
        <x:v>5</x:v>
      </x:c>
      <x:c r="G28" s="76" t="n">
        <x:v>2</x:v>
      </x:c>
      <x:c r="H28" s="76" t="str">
        <x:v>Em andamento</x:v>
      </x:c>
      <x:c r="I28" s="84" t="n">
        <x:v>46251</x:v>
      </x:c>
      <x:c r="J28" s="84" t="n">
        <x:v>46262</x:v>
      </x:c>
      <x:c r="K28" s="76" t="str">
        <x:v>Product Owner</x:v>
      </x:c>
      <x:c r="L28" s="76" t="str">
        <x:v>Critério de aceite validado para a entrega 2</x:v>
      </x:c>
    </x:row>
    <x:row r="29">
      <x:c r="A29" s="79" t="str">
        <x:v>SPR-024</x:v>
      </x:c>
      <x:c r="B29" s="79" t="str">
        <x:v>PJT-008</x:v>
      </x:c>
      <x:c r="C29" s="79" t="str">
        <x:v>Sprint 3</x:v>
      </x:c>
      <x:c r="D29" s="79" t="str">
        <x:v>Entregável incremental 3</x:v>
      </x:c>
      <x:c r="E29" s="79" t="str">
        <x:v>História</x:v>
      </x:c>
      <x:c r="F29" s="79" t="n">
        <x:v>8</x:v>
      </x:c>
      <x:c r="G29" s="79" t="n">
        <x:v>0</x:v>
      </x:c>
      <x:c r="H29" s="79" t="str">
        <x:v>Planejada</x:v>
      </x:c>
      <x:c r="I29" s="86" t="n">
        <x:v>46296</x:v>
      </x:c>
      <x:c r="J29" s="86" t="n">
        <x:v>46307</x:v>
      </x:c>
      <x:c r="K29" s="79" t="str">
        <x:v>Product Owner</x:v>
      </x:c>
      <x:c r="L29" s="79" t="str">
        <x:v>Critério de aceite validado para a entrega 3</x:v>
      </x:c>
    </x:row>
  </x:sheetData>
  <x:pageMargins left="0.7" right="0.7" top="0.75" bottom="0.75" header="0.3" footer="0.3"/>
  <x:tableParts count="1">
    <x:tablePart xmlns:r="http://schemas.openxmlformats.org/officeDocument/2006/relationships" r:id="R664d885513914452"/>
  </x:tableParts>
</x:worksheet>
</file>

<file path=xl/worksheets/sheet9.xml><?xml version="1.0" encoding="utf-8"?>
<x:worksheet xmlns:x="http://schemas.openxmlformats.org/spreadsheetml/2006/main">
  <x:sheetViews>
    <x:sheetView showGridLines="0" workbookViewId="0">
      <x:pane xSplit="3" ySplit="5" topLeftCell="D6" activePane="bottomRight" state="frozen"/>
    </x:sheetView>
  </x:sheetViews>
  <x:sheetFormatPr defaultRowHeight="15"/>
  <x:cols>
    <x:col min="1" max="1" width="14" hidden="0" customWidth="1"/>
    <x:col min="2" max="2" width="12" hidden="0" customWidth="1"/>
    <x:col min="3" max="3" width="28" hidden="0" customWidth="1"/>
    <x:col min="4" max="4" width="13" hidden="0" customWidth="1"/>
    <x:col min="5" max="5" width="13" hidden="0" customWidth="1"/>
    <x:col min="6" max="6" width="26" hidden="0" customWidth="1"/>
    <x:col min="7" max="7" width="15" hidden="0" customWidth="1"/>
    <x:col min="8" max="8" width="32" hidden="0" customWidth="1"/>
    <x:col min="9" max="9" width="20" hidden="0" customWidth="1"/>
  </x:cols>
  <x:sheetData>
    <x:row r="1">
      <x:c r="A1" s="59"/>
      <x:c r="B1" s="59"/>
      <x:c r="C1" s="59"/>
      <x:c r="D1" s="59"/>
      <x:c r="E1" s="59"/>
      <x:c r="F1" s="59"/>
      <x:c r="G1" s="59"/>
      <x:c r="H1" s="59"/>
      <x:c r="I1" s="59"/>
    </x:row>
    <x:row r="2" ht="23" customHeight="1">
      <x:c r="A2" s="5" t="str">
        <x:v>Stakeholders e comunicação</x:v>
      </x:c>
      <x:c r="B2" s="61"/>
      <x:c r="C2" s="61"/>
      <x:c r="D2" s="61"/>
      <x:c r="E2" s="61"/>
      <x:c r="F2" s="61"/>
      <x:c r="G2" s="61"/>
      <x:c r="H2" s="61"/>
      <x:c r="I2" s="61"/>
    </x:row>
    <x:row r="3" ht="23" customHeight="1">
      <x:c r="A3" s="7" t="str">
        <x:v>Papéis fictícios e estratégias de engajamento por projeto.</x:v>
      </x:c>
      <x:c r="B3" s="59"/>
      <x:c r="C3" s="59"/>
      <x:c r="D3" s="59"/>
      <x:c r="E3" s="59"/>
      <x:c r="F3" s="59"/>
      <x:c r="G3" s="59"/>
      <x:c r="H3" s="59"/>
      <x:c r="I3" s="59"/>
    </x:row>
    <x:row r="4">
      <x:c r="A4" s="59"/>
      <x:c r="B4" s="59"/>
      <x:c r="C4" s="59"/>
      <x:c r="D4" s="59"/>
      <x:c r="E4" s="59"/>
      <x:c r="F4" s="59"/>
      <x:c r="G4" s="59"/>
      <x:c r="H4" s="59"/>
      <x:c r="I4" s="59"/>
    </x:row>
    <x:row r="5">
      <x:c r="A5" s="16" t="str">
        <x:v>Stakeholder ID</x:v>
      </x:c>
      <x:c r="B5" s="17" t="str">
        <x:v>Projeto ID</x:v>
      </x:c>
      <x:c r="C5" s="17" t="str">
        <x:v>Papel</x:v>
      </x:c>
      <x:c r="D5" s="17" t="str">
        <x:v>Influência</x:v>
      </x:c>
      <x:c r="E5" s="17" t="str">
        <x:v>Interesse</x:v>
      </x:c>
      <x:c r="F5" s="17" t="str">
        <x:v>Estratégia de engajamento</x:v>
      </x:c>
      <x:c r="G5" s="17" t="str">
        <x:v>Frequência</x:v>
      </x:c>
      <x:c r="H5" s="17" t="str">
        <x:v>Informação principal</x:v>
      </x:c>
      <x:c r="I5" s="18" t="str">
        <x:v>Responsável</x:v>
      </x:c>
    </x:row>
    <x:row r="6">
      <x:c r="A6" s="73" t="str">
        <x:v>STK-001</x:v>
      </x:c>
      <x:c r="B6" s="73" t="str">
        <x:v>PJT-001</x:v>
      </x:c>
      <x:c r="C6" s="73" t="str">
        <x:v>Patrocinador executivo</x:v>
      </x:c>
      <x:c r="D6" s="73" t="str">
        <x:v>Alta</x:v>
      </x:c>
      <x:c r="E6" s="73" t="str">
        <x:v>Alta</x:v>
      </x:c>
      <x:c r="F6" s="73" t="str">
        <x:v>Gerenciar de perto</x:v>
      </x:c>
      <x:c r="G6" s="73" t="str">
        <x:v>Quinzenal</x:v>
      </x:c>
      <x:c r="H6" s="73" t="str">
        <x:v>Status report e decisões</x:v>
      </x:c>
      <x:c r="I6" s="73" t="str">
        <x:v>Líder do projeto</x:v>
      </x:c>
    </x:row>
    <x:row r="7">
      <x:c r="A7" s="76" t="str">
        <x:v>STK-002</x:v>
      </x:c>
      <x:c r="B7" s="76" t="str">
        <x:v>PJT-001</x:v>
      </x:c>
      <x:c r="C7" s="76" t="str">
        <x:v>Gestor funcional</x:v>
      </x:c>
      <x:c r="D7" s="76" t="str">
        <x:v>Alta</x:v>
      </x:c>
      <x:c r="E7" s="76" t="str">
        <x:v>Média</x:v>
      </x:c>
      <x:c r="F7" s="76" t="str">
        <x:v>Manter satisfeito</x:v>
      </x:c>
      <x:c r="G7" s="76" t="str">
        <x:v>Semanal</x:v>
      </x:c>
      <x:c r="H7" s="76" t="str">
        <x:v>Dependências e capacidade</x:v>
      </x:c>
      <x:c r="I7" s="76" t="str">
        <x:v>Líder do projeto</x:v>
      </x:c>
    </x:row>
    <x:row r="8">
      <x:c r="A8" s="76" t="str">
        <x:v>STK-003</x:v>
      </x:c>
      <x:c r="B8" s="76" t="str">
        <x:v>PJT-001</x:v>
      </x:c>
      <x:c r="C8" s="76" t="str">
        <x:v>Equipe do projeto</x:v>
      </x:c>
      <x:c r="D8" s="76" t="str">
        <x:v>Média</x:v>
      </x:c>
      <x:c r="E8" s="76" t="str">
        <x:v>Alta</x:v>
      </x:c>
      <x:c r="F8" s="76" t="str">
        <x:v>Manter engajado</x:v>
      </x:c>
      <x:c r="G8" s="76" t="str">
        <x:v>Semanal</x:v>
      </x:c>
      <x:c r="H8" s="76" t="str">
        <x:v>Entregas, riscos e impedimentos</x:v>
      </x:c>
      <x:c r="I8" s="76" t="str">
        <x:v>Líder do projeto</x:v>
      </x:c>
    </x:row>
    <x:row r="9">
      <x:c r="A9" s="76" t="str">
        <x:v>STK-004</x:v>
      </x:c>
      <x:c r="B9" s="76" t="str">
        <x:v>PJT-002</x:v>
      </x:c>
      <x:c r="C9" s="76" t="str">
        <x:v>Patrocinador executivo</x:v>
      </x:c>
      <x:c r="D9" s="76" t="str">
        <x:v>Alta</x:v>
      </x:c>
      <x:c r="E9" s="76" t="str">
        <x:v>Alta</x:v>
      </x:c>
      <x:c r="F9" s="76" t="str">
        <x:v>Gerenciar de perto</x:v>
      </x:c>
      <x:c r="G9" s="76" t="str">
        <x:v>Quinzenal</x:v>
      </x:c>
      <x:c r="H9" s="76" t="str">
        <x:v>Status report e decisões</x:v>
      </x:c>
      <x:c r="I9" s="76" t="str">
        <x:v>Líder do projeto</x:v>
      </x:c>
    </x:row>
    <x:row r="10">
      <x:c r="A10" s="76" t="str">
        <x:v>STK-005</x:v>
      </x:c>
      <x:c r="B10" s="76" t="str">
        <x:v>PJT-002</x:v>
      </x:c>
      <x:c r="C10" s="76" t="str">
        <x:v>Gestor funcional</x:v>
      </x:c>
      <x:c r="D10" s="76" t="str">
        <x:v>Alta</x:v>
      </x:c>
      <x:c r="E10" s="76" t="str">
        <x:v>Média</x:v>
      </x:c>
      <x:c r="F10" s="76" t="str">
        <x:v>Manter satisfeito</x:v>
      </x:c>
      <x:c r="G10" s="76" t="str">
        <x:v>Semanal</x:v>
      </x:c>
      <x:c r="H10" s="76" t="str">
        <x:v>Dependências e capacidade</x:v>
      </x:c>
      <x:c r="I10" s="76" t="str">
        <x:v>Líder do projeto</x:v>
      </x:c>
    </x:row>
    <x:row r="11">
      <x:c r="A11" s="76" t="str">
        <x:v>STK-006</x:v>
      </x:c>
      <x:c r="B11" s="76" t="str">
        <x:v>PJT-002</x:v>
      </x:c>
      <x:c r="C11" s="76" t="str">
        <x:v>Equipe do projeto</x:v>
      </x:c>
      <x:c r="D11" s="76" t="str">
        <x:v>Média</x:v>
      </x:c>
      <x:c r="E11" s="76" t="str">
        <x:v>Alta</x:v>
      </x:c>
      <x:c r="F11" s="76" t="str">
        <x:v>Manter engajado</x:v>
      </x:c>
      <x:c r="G11" s="76" t="str">
        <x:v>Semanal</x:v>
      </x:c>
      <x:c r="H11" s="76" t="str">
        <x:v>Entregas, riscos e impedimentos</x:v>
      </x:c>
      <x:c r="I11" s="76" t="str">
        <x:v>Líder do projeto</x:v>
      </x:c>
    </x:row>
    <x:row r="12">
      <x:c r="A12" s="76" t="str">
        <x:v>STK-007</x:v>
      </x:c>
      <x:c r="B12" s="76" t="str">
        <x:v>PJT-003</x:v>
      </x:c>
      <x:c r="C12" s="76" t="str">
        <x:v>Patrocinador executivo</x:v>
      </x:c>
      <x:c r="D12" s="76" t="str">
        <x:v>Alta</x:v>
      </x:c>
      <x:c r="E12" s="76" t="str">
        <x:v>Alta</x:v>
      </x:c>
      <x:c r="F12" s="76" t="str">
        <x:v>Gerenciar de perto</x:v>
      </x:c>
      <x:c r="G12" s="76" t="str">
        <x:v>Quinzenal</x:v>
      </x:c>
      <x:c r="H12" s="76" t="str">
        <x:v>Status report e decisões</x:v>
      </x:c>
      <x:c r="I12" s="76" t="str">
        <x:v>Líder do projeto</x:v>
      </x:c>
    </x:row>
    <x:row r="13">
      <x:c r="A13" s="76" t="str">
        <x:v>STK-008</x:v>
      </x:c>
      <x:c r="B13" s="76" t="str">
        <x:v>PJT-003</x:v>
      </x:c>
      <x:c r="C13" s="76" t="str">
        <x:v>Gestor funcional</x:v>
      </x:c>
      <x:c r="D13" s="76" t="str">
        <x:v>Alta</x:v>
      </x:c>
      <x:c r="E13" s="76" t="str">
        <x:v>Média</x:v>
      </x:c>
      <x:c r="F13" s="76" t="str">
        <x:v>Manter satisfeito</x:v>
      </x:c>
      <x:c r="G13" s="76" t="str">
        <x:v>Semanal</x:v>
      </x:c>
      <x:c r="H13" s="76" t="str">
        <x:v>Dependências e capacidade</x:v>
      </x:c>
      <x:c r="I13" s="76" t="str">
        <x:v>Líder do projeto</x:v>
      </x:c>
    </x:row>
    <x:row r="14">
      <x:c r="A14" s="76" t="str">
        <x:v>STK-009</x:v>
      </x:c>
      <x:c r="B14" s="76" t="str">
        <x:v>PJT-003</x:v>
      </x:c>
      <x:c r="C14" s="76" t="str">
        <x:v>Equipe do projeto</x:v>
      </x:c>
      <x:c r="D14" s="76" t="str">
        <x:v>Média</x:v>
      </x:c>
      <x:c r="E14" s="76" t="str">
        <x:v>Alta</x:v>
      </x:c>
      <x:c r="F14" s="76" t="str">
        <x:v>Manter engajado</x:v>
      </x:c>
      <x:c r="G14" s="76" t="str">
        <x:v>Semanal</x:v>
      </x:c>
      <x:c r="H14" s="76" t="str">
        <x:v>Entregas, riscos e impedimentos</x:v>
      </x:c>
      <x:c r="I14" s="76" t="str">
        <x:v>Líder do projeto</x:v>
      </x:c>
    </x:row>
    <x:row r="15">
      <x:c r="A15" s="76" t="str">
        <x:v>STK-010</x:v>
      </x:c>
      <x:c r="B15" s="76" t="str">
        <x:v>PJT-004</x:v>
      </x:c>
      <x:c r="C15" s="76" t="str">
        <x:v>Patrocinador executivo</x:v>
      </x:c>
      <x:c r="D15" s="76" t="str">
        <x:v>Alta</x:v>
      </x:c>
      <x:c r="E15" s="76" t="str">
        <x:v>Alta</x:v>
      </x:c>
      <x:c r="F15" s="76" t="str">
        <x:v>Gerenciar de perto</x:v>
      </x:c>
      <x:c r="G15" s="76" t="str">
        <x:v>Quinzenal</x:v>
      </x:c>
      <x:c r="H15" s="76" t="str">
        <x:v>Status report e decisões</x:v>
      </x:c>
      <x:c r="I15" s="76" t="str">
        <x:v>Líder do projeto</x:v>
      </x:c>
    </x:row>
    <x:row r="16">
      <x:c r="A16" s="76" t="str">
        <x:v>STK-011</x:v>
      </x:c>
      <x:c r="B16" s="76" t="str">
        <x:v>PJT-004</x:v>
      </x:c>
      <x:c r="C16" s="76" t="str">
        <x:v>Gestor funcional</x:v>
      </x:c>
      <x:c r="D16" s="76" t="str">
        <x:v>Alta</x:v>
      </x:c>
      <x:c r="E16" s="76" t="str">
        <x:v>Média</x:v>
      </x:c>
      <x:c r="F16" s="76" t="str">
        <x:v>Manter satisfeito</x:v>
      </x:c>
      <x:c r="G16" s="76" t="str">
        <x:v>Semanal</x:v>
      </x:c>
      <x:c r="H16" s="76" t="str">
        <x:v>Dependências e capacidade</x:v>
      </x:c>
      <x:c r="I16" s="76" t="str">
        <x:v>Líder do projeto</x:v>
      </x:c>
    </x:row>
    <x:row r="17">
      <x:c r="A17" s="76" t="str">
        <x:v>STK-012</x:v>
      </x:c>
      <x:c r="B17" s="76" t="str">
        <x:v>PJT-004</x:v>
      </x:c>
      <x:c r="C17" s="76" t="str">
        <x:v>Equipe do projeto</x:v>
      </x:c>
      <x:c r="D17" s="76" t="str">
        <x:v>Média</x:v>
      </x:c>
      <x:c r="E17" s="76" t="str">
        <x:v>Alta</x:v>
      </x:c>
      <x:c r="F17" s="76" t="str">
        <x:v>Manter engajado</x:v>
      </x:c>
      <x:c r="G17" s="76" t="str">
        <x:v>Semanal</x:v>
      </x:c>
      <x:c r="H17" s="76" t="str">
        <x:v>Entregas, riscos e impedimentos</x:v>
      </x:c>
      <x:c r="I17" s="76" t="str">
        <x:v>Líder do projeto</x:v>
      </x:c>
    </x:row>
    <x:row r="18">
      <x:c r="A18" s="76" t="str">
        <x:v>STK-013</x:v>
      </x:c>
      <x:c r="B18" s="76" t="str">
        <x:v>PJT-005</x:v>
      </x:c>
      <x:c r="C18" s="76" t="str">
        <x:v>Patrocinador executivo</x:v>
      </x:c>
      <x:c r="D18" s="76" t="str">
        <x:v>Alta</x:v>
      </x:c>
      <x:c r="E18" s="76" t="str">
        <x:v>Alta</x:v>
      </x:c>
      <x:c r="F18" s="76" t="str">
        <x:v>Gerenciar de perto</x:v>
      </x:c>
      <x:c r="G18" s="76" t="str">
        <x:v>Quinzenal</x:v>
      </x:c>
      <x:c r="H18" s="76" t="str">
        <x:v>Status report e decisões</x:v>
      </x:c>
      <x:c r="I18" s="76" t="str">
        <x:v>Líder do projeto</x:v>
      </x:c>
    </x:row>
    <x:row r="19">
      <x:c r="A19" s="76" t="str">
        <x:v>STK-014</x:v>
      </x:c>
      <x:c r="B19" s="76" t="str">
        <x:v>PJT-005</x:v>
      </x:c>
      <x:c r="C19" s="76" t="str">
        <x:v>Gestor funcional</x:v>
      </x:c>
      <x:c r="D19" s="76" t="str">
        <x:v>Alta</x:v>
      </x:c>
      <x:c r="E19" s="76" t="str">
        <x:v>Média</x:v>
      </x:c>
      <x:c r="F19" s="76" t="str">
        <x:v>Manter satisfeito</x:v>
      </x:c>
      <x:c r="G19" s="76" t="str">
        <x:v>Semanal</x:v>
      </x:c>
      <x:c r="H19" s="76" t="str">
        <x:v>Dependências e capacidade</x:v>
      </x:c>
      <x:c r="I19" s="76" t="str">
        <x:v>Líder do projeto</x:v>
      </x:c>
    </x:row>
    <x:row r="20">
      <x:c r="A20" s="76" t="str">
        <x:v>STK-015</x:v>
      </x:c>
      <x:c r="B20" s="76" t="str">
        <x:v>PJT-005</x:v>
      </x:c>
      <x:c r="C20" s="76" t="str">
        <x:v>Equipe do projeto</x:v>
      </x:c>
      <x:c r="D20" s="76" t="str">
        <x:v>Média</x:v>
      </x:c>
      <x:c r="E20" s="76" t="str">
        <x:v>Alta</x:v>
      </x:c>
      <x:c r="F20" s="76" t="str">
        <x:v>Manter engajado</x:v>
      </x:c>
      <x:c r="G20" s="76" t="str">
        <x:v>Semanal</x:v>
      </x:c>
      <x:c r="H20" s="76" t="str">
        <x:v>Entregas, riscos e impedimentos</x:v>
      </x:c>
      <x:c r="I20" s="76" t="str">
        <x:v>Líder do projeto</x:v>
      </x:c>
    </x:row>
    <x:row r="21">
      <x:c r="A21" s="76" t="str">
        <x:v>STK-016</x:v>
      </x:c>
      <x:c r="B21" s="76" t="str">
        <x:v>PJT-006</x:v>
      </x:c>
      <x:c r="C21" s="76" t="str">
        <x:v>Patrocinador executivo</x:v>
      </x:c>
      <x:c r="D21" s="76" t="str">
        <x:v>Alta</x:v>
      </x:c>
      <x:c r="E21" s="76" t="str">
        <x:v>Alta</x:v>
      </x:c>
      <x:c r="F21" s="76" t="str">
        <x:v>Gerenciar de perto</x:v>
      </x:c>
      <x:c r="G21" s="76" t="str">
        <x:v>Quinzenal</x:v>
      </x:c>
      <x:c r="H21" s="76" t="str">
        <x:v>Status report e decisões</x:v>
      </x:c>
      <x:c r="I21" s="76" t="str">
        <x:v>Líder do projeto</x:v>
      </x:c>
    </x:row>
    <x:row r="22">
      <x:c r="A22" s="76" t="str">
        <x:v>STK-017</x:v>
      </x:c>
      <x:c r="B22" s="76" t="str">
        <x:v>PJT-006</x:v>
      </x:c>
      <x:c r="C22" s="76" t="str">
        <x:v>Gestor funcional</x:v>
      </x:c>
      <x:c r="D22" s="76" t="str">
        <x:v>Alta</x:v>
      </x:c>
      <x:c r="E22" s="76" t="str">
        <x:v>Média</x:v>
      </x:c>
      <x:c r="F22" s="76" t="str">
        <x:v>Manter satisfeito</x:v>
      </x:c>
      <x:c r="G22" s="76" t="str">
        <x:v>Semanal</x:v>
      </x:c>
      <x:c r="H22" s="76" t="str">
        <x:v>Dependências e capacidade</x:v>
      </x:c>
      <x:c r="I22" s="76" t="str">
        <x:v>Líder do projeto</x:v>
      </x:c>
    </x:row>
    <x:row r="23">
      <x:c r="A23" s="76" t="str">
        <x:v>STK-018</x:v>
      </x:c>
      <x:c r="B23" s="76" t="str">
        <x:v>PJT-006</x:v>
      </x:c>
      <x:c r="C23" s="76" t="str">
        <x:v>Equipe do projeto</x:v>
      </x:c>
      <x:c r="D23" s="76" t="str">
        <x:v>Média</x:v>
      </x:c>
      <x:c r="E23" s="76" t="str">
        <x:v>Alta</x:v>
      </x:c>
      <x:c r="F23" s="76" t="str">
        <x:v>Manter engajado</x:v>
      </x:c>
      <x:c r="G23" s="76" t="str">
        <x:v>Semanal</x:v>
      </x:c>
      <x:c r="H23" s="76" t="str">
        <x:v>Entregas, riscos e impedimentos</x:v>
      </x:c>
      <x:c r="I23" s="76" t="str">
        <x:v>Líder do projeto</x:v>
      </x:c>
    </x:row>
    <x:row r="24">
      <x:c r="A24" s="76" t="str">
        <x:v>STK-019</x:v>
      </x:c>
      <x:c r="B24" s="76" t="str">
        <x:v>PJT-007</x:v>
      </x:c>
      <x:c r="C24" s="76" t="str">
        <x:v>Patrocinador executivo</x:v>
      </x:c>
      <x:c r="D24" s="76" t="str">
        <x:v>Alta</x:v>
      </x:c>
      <x:c r="E24" s="76" t="str">
        <x:v>Alta</x:v>
      </x:c>
      <x:c r="F24" s="76" t="str">
        <x:v>Gerenciar de perto</x:v>
      </x:c>
      <x:c r="G24" s="76" t="str">
        <x:v>Quinzenal</x:v>
      </x:c>
      <x:c r="H24" s="76" t="str">
        <x:v>Status report e decisões</x:v>
      </x:c>
      <x:c r="I24" s="76" t="str">
        <x:v>Líder do projeto</x:v>
      </x:c>
    </x:row>
    <x:row r="25">
      <x:c r="A25" s="76" t="str">
        <x:v>STK-020</x:v>
      </x:c>
      <x:c r="B25" s="76" t="str">
        <x:v>PJT-007</x:v>
      </x:c>
      <x:c r="C25" s="76" t="str">
        <x:v>Gestor funcional</x:v>
      </x:c>
      <x:c r="D25" s="76" t="str">
        <x:v>Alta</x:v>
      </x:c>
      <x:c r="E25" s="76" t="str">
        <x:v>Média</x:v>
      </x:c>
      <x:c r="F25" s="76" t="str">
        <x:v>Manter satisfeito</x:v>
      </x:c>
      <x:c r="G25" s="76" t="str">
        <x:v>Semanal</x:v>
      </x:c>
      <x:c r="H25" s="76" t="str">
        <x:v>Dependências e capacidade</x:v>
      </x:c>
      <x:c r="I25" s="76" t="str">
        <x:v>Líder do projeto</x:v>
      </x:c>
    </x:row>
    <x:row r="26">
      <x:c r="A26" s="76" t="str">
        <x:v>STK-021</x:v>
      </x:c>
      <x:c r="B26" s="76" t="str">
        <x:v>PJT-007</x:v>
      </x:c>
      <x:c r="C26" s="76" t="str">
        <x:v>Equipe do projeto</x:v>
      </x:c>
      <x:c r="D26" s="76" t="str">
        <x:v>Média</x:v>
      </x:c>
      <x:c r="E26" s="76" t="str">
        <x:v>Alta</x:v>
      </x:c>
      <x:c r="F26" s="76" t="str">
        <x:v>Manter engajado</x:v>
      </x:c>
      <x:c r="G26" s="76" t="str">
        <x:v>Semanal</x:v>
      </x:c>
      <x:c r="H26" s="76" t="str">
        <x:v>Entregas, riscos e impedimentos</x:v>
      </x:c>
      <x:c r="I26" s="76" t="str">
        <x:v>Líder do projeto</x:v>
      </x:c>
    </x:row>
    <x:row r="27">
      <x:c r="A27" s="76" t="str">
        <x:v>STK-022</x:v>
      </x:c>
      <x:c r="B27" s="76" t="str">
        <x:v>PJT-008</x:v>
      </x:c>
      <x:c r="C27" s="76" t="str">
        <x:v>Patrocinador executivo</x:v>
      </x:c>
      <x:c r="D27" s="76" t="str">
        <x:v>Alta</x:v>
      </x:c>
      <x:c r="E27" s="76" t="str">
        <x:v>Alta</x:v>
      </x:c>
      <x:c r="F27" s="76" t="str">
        <x:v>Gerenciar de perto</x:v>
      </x:c>
      <x:c r="G27" s="76" t="str">
        <x:v>Quinzenal</x:v>
      </x:c>
      <x:c r="H27" s="76" t="str">
        <x:v>Status report e decisões</x:v>
      </x:c>
      <x:c r="I27" s="76" t="str">
        <x:v>Líder do projeto</x:v>
      </x:c>
    </x:row>
    <x:row r="28">
      <x:c r="A28" s="76" t="str">
        <x:v>STK-023</x:v>
      </x:c>
      <x:c r="B28" s="76" t="str">
        <x:v>PJT-008</x:v>
      </x:c>
      <x:c r="C28" s="76" t="str">
        <x:v>Gestor funcional</x:v>
      </x:c>
      <x:c r="D28" s="76" t="str">
        <x:v>Alta</x:v>
      </x:c>
      <x:c r="E28" s="76" t="str">
        <x:v>Média</x:v>
      </x:c>
      <x:c r="F28" s="76" t="str">
        <x:v>Manter satisfeito</x:v>
      </x:c>
      <x:c r="G28" s="76" t="str">
        <x:v>Semanal</x:v>
      </x:c>
      <x:c r="H28" s="76" t="str">
        <x:v>Dependências e capacidade</x:v>
      </x:c>
      <x:c r="I28" s="76" t="str">
        <x:v>Líder do projeto</x:v>
      </x:c>
    </x:row>
    <x:row r="29">
      <x:c r="A29" s="79" t="str">
        <x:v>STK-024</x:v>
      </x:c>
      <x:c r="B29" s="79" t="str">
        <x:v>PJT-008</x:v>
      </x:c>
      <x:c r="C29" s="79" t="str">
        <x:v>Equipe do projeto</x:v>
      </x:c>
      <x:c r="D29" s="79" t="str">
        <x:v>Média</x:v>
      </x:c>
      <x:c r="E29" s="79" t="str">
        <x:v>Alta</x:v>
      </x:c>
      <x:c r="F29" s="79" t="str">
        <x:v>Manter engajado</x:v>
      </x:c>
      <x:c r="G29" s="79" t="str">
        <x:v>Semanal</x:v>
      </x:c>
      <x:c r="H29" s="79" t="str">
        <x:v>Entregas, riscos e impedimentos</x:v>
      </x:c>
      <x:c r="I29" s="79" t="str">
        <x:v>Líder do projeto</x:v>
      </x:c>
    </x:row>
  </x:sheetData>
  <x:pageMargins left="0.7" right="0.7" top="0.75" bottom="0.75" header="0.3" footer="0.3"/>
  <x:tableParts count="1">
    <x:tablePart xmlns:r="http://schemas.openxmlformats.org/officeDocument/2006/relationships" r:id="Rd8272773795841f8"/>
  </x:tableParts>
</x:worksheet>
</file>

<file path=xl/worksheets/sheet10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0" hidden="0" customWidth="1"/>
    <x:col min="2" max="2" width="30" hidden="0" customWidth="1"/>
    <x:col min="3" max="3" width="80" hidden="0" customWidth="1"/>
  </x:cols>
  <x:sheetData>
    <x:row r="1">
      <x:c r="A1" s="59"/>
      <x:c r="B1" s="59"/>
      <x:c r="C1" s="59"/>
    </x:row>
    <x:row r="2" ht="23" customHeight="1">
      <x:c r="A2" s="5" t="str">
        <x:v>Dicionário da base</x:v>
      </x:c>
      <x:c r="B2" s="61"/>
      <x:c r="C2" s="61"/>
    </x:row>
    <x:row r="3" ht="23" customHeight="1">
      <x:c r="A3" s="7" t="str">
        <x:v>Estrutura compartilhada pelos cinco projetos da trilha UAI PMO 360.</x:v>
      </x:c>
      <x:c r="B3" s="59"/>
      <x:c r="C3" s="59"/>
    </x:row>
    <x:row r="4">
      <x:c r="A4" s="59"/>
      <x:c r="B4" s="59"/>
      <x:c r="C4" s="59"/>
    </x:row>
    <x:row r="5">
      <x:c r="A5" s="16" t="str">
        <x:v>Tabela</x:v>
      </x:c>
      <x:c r="B5" s="17" t="str">
        <x:v>Granularidade</x:v>
      </x:c>
      <x:c r="C5" s="18" t="str">
        <x:v>Finalidade</x:v>
      </x:c>
    </x:row>
    <x:row r="6">
      <x:c r="A6" s="73" t="str">
        <x:v>Projetos</x:v>
      </x:c>
      <x:c r="B6" s="73" t="str">
        <x:v>Uma linha por projeto</x:v>
      </x:c>
      <x:c r="C6" s="73" t="str">
        <x:v>Identificação, alinhamento estratégico, metodologia, custos, prazos, progresso e decisão pendente.</x:v>
      </x:c>
    </x:row>
    <x:row r="7">
      <x:c r="A7" s="76" t="str">
        <x:v>Cronograma</x:v>
      </x:c>
      <x:c r="B7" s="76" t="str">
        <x:v>Uma linha por atividade WBS</x:v>
      </x:c>
      <x:c r="C7" s="76" t="str">
        <x:v>Datas baseline e previstas, predecessoras, progresso, responsável e caminho crítico.</x:v>
      </x:c>
    </x:row>
    <x:row r="8">
      <x:c r="A8" s="76" t="str">
        <x:v>Indicadores</x:v>
      </x:c>
      <x:c r="B8" s="76" t="str">
        <x:v>Uma linha por KPI e projeto</x:v>
      </x:c>
      <x:c r="C8" s="76" t="str">
        <x:v>Baseline, meta, realizado, direção do indicador, frequência e responsável.</x:v>
      </x:c>
    </x:row>
    <x:row r="9">
      <x:c r="A9" s="76" t="str">
        <x:v>Riscos</x:v>
      </x:c>
      <x:c r="B9" s="76" t="str">
        <x:v>Uma linha por risco</x:v>
      </x:c>
      <x:c r="C9" s="76" t="str">
        <x:v>Probabilidade e impacto de 1 a 5, pontuação, classificação, resposta, prazo e responsável.</x:v>
      </x:c>
    </x:row>
    <x:row r="10">
      <x:c r="A10" s="76" t="str">
        <x:v>Acoes</x:v>
      </x:c>
      <x:c r="B10" s="76" t="str">
        <x:v>Uma linha por ação</x:v>
      </x:c>
      <x:c r="C10" s="76" t="str">
        <x:v>Origem, ação, responsável, prazo, status, prioridade, progresso e evidência.</x:v>
      </x:c>
    </x:row>
    <x:row r="11">
      <x:c r="A11" s="76" t="str">
        <x:v>Processos</x:v>
      </x:c>
      <x:c r="B11" s="76" t="str">
        <x:v>Uma linha por etapa</x:v>
      </x:c>
      <x:c r="C11" s="76" t="str">
        <x:v>Sequência, tempos, espera, retrabalho, sistema atual, problema e melhoria proposta.</x:v>
      </x:c>
    </x:row>
    <x:row r="12">
      <x:c r="A12" s="76" t="str">
        <x:v>Sprints</x:v>
      </x:c>
      <x:c r="B12" s="76" t="str">
        <x:v>Uma linha por item do backlog</x:v>
      </x:c>
      <x:c r="C12" s="76" t="str">
        <x:v>Sprint, item, pontos planejados e concluídos, status, datas e critério de aceite.</x:v>
      </x:c>
    </x:row>
    <x:row r="13">
      <x:c r="A13" s="79" t="str">
        <x:v>Stakeholders</x:v>
      </x:c>
      <x:c r="B13" s="79" t="str">
        <x:v>Uma linha por papel e projeto</x:v>
      </x:c>
      <x:c r="C13" s="79" t="str">
        <x:v>Influência, interesse, estratégia de engajamento e cadência de comunicação.</x:v>
      </x:c>
    </x:row>
    <x:row r="14">
      <x:c r="A14" s="59"/>
      <x:c r="B14" s="59"/>
      <x:c r="C14" s="59"/>
    </x:row>
    <x:row r="15">
      <x:c r="A15" s="59"/>
      <x:c r="B15" s="59"/>
      <x:c r="C15" s="59"/>
    </x:row>
    <x:row r="16">
      <x:c r="A16" s="95" t="str">
        <x:v>Premissa</x:v>
      </x:c>
      <x:c r="B16" s="95" t="str">
        <x:v>Todos os nomes, valores e ocorrências são fictícios.</x:v>
      </x:c>
      <x:c r="C16" s="95" t="str">
        <x:v>A base foi construída para aprendizagem e demonstração de competências em gestão de projetos.</x:v>
      </x:c>
    </x:row>
    <x:row r="17">
      <x:c r="A17" s="59"/>
      <x:c r="B17" s="59"/>
      <x:c r="C17" s="59"/>
    </x:row>
    <x:row r="18">
      <x:c r="A18" s="59" t="str">
        <x:v>Referência metodológica</x:v>
      </x:c>
      <x:c r="B18" s="59" t="str">
        <x:v>Project Management Institute</x:v>
      </x:c>
      <x:c r="C18" s="59" t="str">
        <x:v>https://www.pmi.org/</x:v>
      </x:c>
    </x:row>
  </x:sheetData>
  <x:pageMargins left="0.7" right="0.7" top="0.75" bottom="0.75" header="0.3" footer="0.3"/>
  <x:tableParts count="1">
    <x:tablePart xmlns:r="http://schemas.openxmlformats.org/officeDocument/2006/relationships" r:id="R38e0fb04e6eb4d05"/>
  </x:tableParts>
</x:worksheet>
</file>